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Shared Documents/.COLLABORATE/Strategy and Governance/Data/SGE2020 open data/"/>
    </mc:Choice>
  </mc:AlternateContent>
  <xr:revisionPtr revIDLastSave="306" documentId="8_{ABFE198D-CFB8-4946-A7CE-54E22ACF147B}" xr6:coauthVersionLast="45" xr6:coauthVersionMax="45" xr10:uidLastSave="{7086FD9C-A30E-4684-85E9-E091AE8CC7B5}"/>
  <bookViews>
    <workbookView xWindow="28680" yWindow="-120" windowWidth="29040" windowHeight="15840" xr2:uid="{222CD0C1-D869-43AF-BDEB-5F251317961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9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9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9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9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9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C8" i="1" l="1"/>
  <c r="G8" i="1"/>
  <c r="I8" i="1"/>
  <c r="K8" i="1"/>
  <c r="M8" i="1"/>
  <c r="O8" i="1"/>
  <c r="Q8" i="1"/>
  <c r="S8" i="1"/>
  <c r="F101" i="1"/>
  <c r="B8" i="1"/>
  <c r="D8" i="1" l="1"/>
  <c r="J8" i="1"/>
  <c r="H8" i="1"/>
  <c r="P8" i="1"/>
  <c r="R8" i="1"/>
  <c r="L8" i="1"/>
  <c r="T8" i="1"/>
  <c r="N8" i="1"/>
  <c r="F100" i="1"/>
  <c r="F99" i="1" l="1"/>
  <c r="F98" i="1" l="1"/>
  <c r="F97" i="1" l="1"/>
  <c r="F96" i="1" l="1"/>
  <c r="F95" i="1" l="1"/>
  <c r="F94" i="1" l="1"/>
  <c r="F93" i="1" l="1"/>
  <c r="F92" i="1" l="1"/>
  <c r="F91" i="1" l="1"/>
  <c r="F90" i="1" l="1"/>
  <c r="F89" i="1" l="1"/>
  <c r="F88" i="1" l="1"/>
  <c r="F87" i="1" l="1"/>
  <c r="F86" i="1" l="1"/>
  <c r="F85" i="1" l="1"/>
  <c r="F84" i="1" l="1"/>
  <c r="F83" i="1" l="1"/>
  <c r="F82" i="1" l="1"/>
  <c r="F81" i="1" l="1"/>
  <c r="F80" i="1" l="1"/>
  <c r="F79" i="1" l="1"/>
  <c r="F78" i="1" l="1"/>
  <c r="F77" i="1" l="1"/>
  <c r="F76" i="1" l="1"/>
  <c r="F75" i="1" l="1"/>
  <c r="F74" i="1" l="1"/>
  <c r="F73" i="1" l="1"/>
  <c r="F72" i="1" l="1"/>
  <c r="F71" i="1" l="1"/>
  <c r="F70" i="1" l="1"/>
  <c r="F69" i="1" l="1"/>
  <c r="F68" i="1" l="1"/>
  <c r="F67" i="1" l="1"/>
  <c r="F66" i="1" l="1"/>
  <c r="F65" i="1" l="1"/>
  <c r="F64" i="1" l="1"/>
  <c r="F63" i="1" l="1"/>
  <c r="F62" i="1" l="1"/>
  <c r="F61" i="1" l="1"/>
  <c r="F60" i="1" l="1"/>
  <c r="F59" i="1" l="1"/>
  <c r="F58" i="1" l="1"/>
  <c r="F57" i="1" l="1"/>
  <c r="F56" i="1" l="1"/>
  <c r="F55" i="1" l="1"/>
  <c r="F54" i="1" l="1"/>
  <c r="F53" i="1" l="1"/>
  <c r="F52" i="1" l="1"/>
  <c r="F51" i="1" l="1"/>
  <c r="F50" i="1" l="1"/>
  <c r="F49" i="1" l="1"/>
  <c r="F48" i="1" l="1"/>
  <c r="F47" i="1" l="1"/>
  <c r="F46" i="1" l="1"/>
  <c r="F45" i="1" l="1"/>
  <c r="F44" i="1" l="1"/>
  <c r="F43" i="1" l="1"/>
  <c r="F42" i="1" l="1"/>
  <c r="F41" i="1" l="1"/>
  <c r="F40" i="1" l="1"/>
  <c r="F39" i="1" l="1"/>
  <c r="F38" i="1" l="1"/>
  <c r="F37" i="1" l="1"/>
  <c r="F36" i="1" l="1"/>
  <c r="F35" i="1" l="1"/>
  <c r="F34" i="1" l="1"/>
  <c r="F33" i="1" l="1"/>
  <c r="F32" i="1" l="1"/>
  <c r="F31" i="1" l="1"/>
  <c r="F30" i="1" l="1"/>
  <c r="F29" i="1" l="1"/>
  <c r="F28" i="1" l="1"/>
  <c r="F27" i="1" l="1"/>
  <c r="F26" i="1" l="1"/>
  <c r="F25" i="1" l="1"/>
  <c r="F24" i="1" l="1"/>
  <c r="F23" i="1" l="1"/>
  <c r="F22" i="1" l="1"/>
  <c r="F21" i="1" l="1"/>
  <c r="F20" i="1" l="1"/>
  <c r="F19" i="1" l="1"/>
  <c r="F18" i="1" l="1"/>
  <c r="F17" i="1" l="1"/>
  <c r="F16" i="1" l="1"/>
  <c r="F15" i="1" l="1"/>
  <c r="F14" i="1" l="1"/>
  <c r="F13" i="1" l="1"/>
  <c r="F12" i="1" l="1"/>
  <c r="F11" i="1" l="1"/>
  <c r="F10" i="1" l="1"/>
  <c r="E8" i="1" l="1"/>
  <c r="F8" i="1" s="1"/>
  <c r="F9" i="1"/>
</calcChain>
</file>

<file path=xl/sharedStrings.xml><?xml version="1.0" encoding="utf-8"?>
<sst xmlns="http://schemas.openxmlformats.org/spreadsheetml/2006/main" count="220" uniqueCount="112">
  <si>
    <t>Vote count progression</t>
  </si>
  <si>
    <t>2020 State General Election</t>
  </si>
  <si>
    <t>Current as at: 02/12/2020</t>
  </si>
  <si>
    <t>Tuesday 3 November 2020</t>
  </si>
  <si>
    <t>Wednesday 4 November 2020</t>
  </si>
  <si>
    <t>Thursday 5 November 2020</t>
  </si>
  <si>
    <t>Friday 6 November 2020</t>
  </si>
  <si>
    <t>Monday 9 November 2020</t>
  </si>
  <si>
    <t>Tuesday 10 November 2020</t>
  </si>
  <si>
    <t>Wednesday 11 November 2020</t>
  </si>
  <si>
    <t>Thursday 12 November 2020</t>
  </si>
  <si>
    <t>Final Outcome</t>
  </si>
  <si>
    <t>Electorate</t>
  </si>
  <si>
    <t>Enrolment</t>
  </si>
  <si>
    <t>Total Votes Counted</t>
  </si>
  <si>
    <t>%</t>
  </si>
  <si>
    <t>TOTAL</t>
  </si>
  <si>
    <t>Algester</t>
  </si>
  <si>
    <t>Declared</t>
  </si>
  <si>
    <t>Aspley</t>
  </si>
  <si>
    <t>Bancroft</t>
  </si>
  <si>
    <t>Barron River</t>
  </si>
  <si>
    <t>Bonney</t>
  </si>
  <si>
    <t>Broadwater</t>
  </si>
  <si>
    <t>Buderim</t>
  </si>
  <si>
    <t>Bulimba</t>
  </si>
  <si>
    <t>Bundaberg</t>
  </si>
  <si>
    <t>Bundamba</t>
  </si>
  <si>
    <t>Burdekin</t>
  </si>
  <si>
    <t>Burleigh</t>
  </si>
  <si>
    <t>Burnett</t>
  </si>
  <si>
    <t>Cairns</t>
  </si>
  <si>
    <t>Callide</t>
  </si>
  <si>
    <t>Caloundra</t>
  </si>
  <si>
    <t>Capalaba</t>
  </si>
  <si>
    <t>Chatsworth</t>
  </si>
  <si>
    <t>Clayfield</t>
  </si>
  <si>
    <t>Condamine</t>
  </si>
  <si>
    <t>Cook</t>
  </si>
  <si>
    <t>Coomera</t>
  </si>
  <si>
    <t>Cooper</t>
  </si>
  <si>
    <t>Currumbin</t>
  </si>
  <si>
    <t>Everton</t>
  </si>
  <si>
    <t>Ferny Grove</t>
  </si>
  <si>
    <t>Gaven</t>
  </si>
  <si>
    <t>Gladstone</t>
  </si>
  <si>
    <t>Glass House</t>
  </si>
  <si>
    <t>Greenslopes</t>
  </si>
  <si>
    <t>Gregory</t>
  </si>
  <si>
    <t>Gympie</t>
  </si>
  <si>
    <t>Hervey Bay</t>
  </si>
  <si>
    <t>Hill</t>
  </si>
  <si>
    <t>Hinchinbrook</t>
  </si>
  <si>
    <t>Inala</t>
  </si>
  <si>
    <t>Ipswich</t>
  </si>
  <si>
    <t>Ipswich West</t>
  </si>
  <si>
    <t>Jordan</t>
  </si>
  <si>
    <t>Kawana</t>
  </si>
  <si>
    <t>Keppel</t>
  </si>
  <si>
    <t>Kurwongbah</t>
  </si>
  <si>
    <t>Lockyer</t>
  </si>
  <si>
    <t>Logan</t>
  </si>
  <si>
    <t>Lytton</t>
  </si>
  <si>
    <t>Macalister</t>
  </si>
  <si>
    <t>Mackay</t>
  </si>
  <si>
    <t>Maiwar</t>
  </si>
  <si>
    <t>Mansfield</t>
  </si>
  <si>
    <t>Maroochydore</t>
  </si>
  <si>
    <t>Maryborough</t>
  </si>
  <si>
    <t>McConnel</t>
  </si>
  <si>
    <t>Mermaid Beach</t>
  </si>
  <si>
    <t>Miller</t>
  </si>
  <si>
    <t>Mirani</t>
  </si>
  <si>
    <t>Moggill</t>
  </si>
  <si>
    <t>Morayfield</t>
  </si>
  <si>
    <t>Mount Ommaney</t>
  </si>
  <si>
    <t>Mudgeeraba</t>
  </si>
  <si>
    <t>Mulgrave</t>
  </si>
  <si>
    <t>Mundingburra</t>
  </si>
  <si>
    <t>Murrumba</t>
  </si>
  <si>
    <t>Nanango</t>
  </si>
  <si>
    <t>Nicklin</t>
  </si>
  <si>
    <t>Ninderry</t>
  </si>
  <si>
    <t>Noosa</t>
  </si>
  <si>
    <t>Nudgee</t>
  </si>
  <si>
    <t>Oodgeroo</t>
  </si>
  <si>
    <t>Pine Rivers</t>
  </si>
  <si>
    <t>Pumicestone</t>
  </si>
  <si>
    <t>Redcliffe</t>
  </si>
  <si>
    <t>Redlands</t>
  </si>
  <si>
    <t>Rockhampton</t>
  </si>
  <si>
    <t>Sandgate</t>
  </si>
  <si>
    <t>Scenic Rim</t>
  </si>
  <si>
    <t>South Brisbane</t>
  </si>
  <si>
    <t>Southern Downs</t>
  </si>
  <si>
    <t>Southport</t>
  </si>
  <si>
    <t>Springwood</t>
  </si>
  <si>
    <t>Stafford</t>
  </si>
  <si>
    <t>Stretton</t>
  </si>
  <si>
    <t>Surfers Paradise</t>
  </si>
  <si>
    <t>Theodore</t>
  </si>
  <si>
    <t>Thuringowa</t>
  </si>
  <si>
    <t>Toohey</t>
  </si>
  <si>
    <t>Toowoomba North</t>
  </si>
  <si>
    <t>Toowoomba South</t>
  </si>
  <si>
    <t>Townsville</t>
  </si>
  <si>
    <t>Traeger</t>
  </si>
  <si>
    <t>Warrego</t>
  </si>
  <si>
    <t>Waterford</t>
  </si>
  <si>
    <t>Whitsunday</t>
  </si>
  <si>
    <t>Woodridge</t>
  </si>
  <si>
    <t xml:space="preserve">*These figures are the total number of  votes counted in the official first preference count and official distribution of preference count.
*Total Votes Counted comprised postal votes, ordinary votes, absent votes, in person declaration votes, and telephone votes
*Percentages are presented as a proportion of total enrolment 
*These figures are provided at a distinct point in time, subject to change without notice and are provided as an indication only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</si>
</sst>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FFFF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28">
    <xf numFmtId="0" fontId="0" fillId="0" borderId="0" xfId="0"/>
    <xf numFmtId="0" fontId="4" fillId="4" borderId="0" xfId="0" applyFont="1" applyFill="1" applyAlignment="1">
      <alignment horizontal="center"/>
    </xf>
    <xf numFmtId="0" fontId="4" fillId="0" borderId="0" xfId="0" applyFont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0" fontId="1" fillId="3" borderId="0" xfId="3" applyNumberFormat="1" applyFont="1" applyFill="1" applyAlignment="1">
      <alignment horizontal="center" wrapText="1"/>
    </xf>
    <xf numFmtId="10" fontId="0" fillId="0" borderId="0" xfId="3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0" fillId="4" borderId="0" xfId="1" applyFont="1" applyFill="1" applyAlignment="1">
      <alignment horizontal="left" vertical="top"/>
    </xf>
    <xf numFmtId="0" fontId="5" fillId="4" borderId="0" xfId="0" applyFont="1" applyFill="1" applyAlignment="1">
      <alignment horizontal="left"/>
    </xf>
    <xf numFmtId="0" fontId="14" fillId="6" borderId="0" xfId="4" applyFont="1" applyAlignment="1">
      <alignment horizontal="center" vertical="center"/>
    </xf>
    <xf numFmtId="0" fontId="3" fillId="2" borderId="0" xfId="0" applyFont="1" applyFill="1" applyAlignment="1">
      <alignment horizontal="left" vertical="top" wrapText="1" readingOrder="1"/>
    </xf>
    <xf numFmtId="0" fontId="6" fillId="4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Good" xfId="4" builtinId="26"/>
    <cellStyle name="Hyperlink" xfId="1" builtinId="8"/>
    <cellStyle name="Normal" xfId="0" builtinId="0"/>
    <cellStyle name="Normal 2" xfId="2" xr:uid="{BC9D2D7B-6C87-4686-9C2E-D2AAC81FD4A7}"/>
    <cellStyle name="Percent" xfId="3" builtinId="5"/>
  </cellStyles>
  <dxfs count="41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10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</xdr:colOff>
      <xdr:row>0</xdr:row>
      <xdr:rowOff>19050</xdr:rowOff>
    </xdr:from>
    <xdr:to>
      <xdr:col>20</xdr:col>
      <xdr:colOff>2686050</xdr:colOff>
      <xdr:row>1</xdr:row>
      <xdr:rowOff>18176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90633-8A61-41BB-B24F-72018639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5225" y="19050"/>
          <a:ext cx="2676525" cy="465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AE0A65-D1F1-4903-8171-6CFD09A157CF}" name="Table4" displayName="Table4" ref="A8:T101" headerRowCount="0" totalsRowShown="0" headerRowDxfId="40">
  <tableColumns count="20">
    <tableColumn id="1" xr3:uid="{70F99B09-C0B7-4DFA-B3AA-EC28CCC02D68}" name="Electorate" headerRowDxfId="39" dataDxfId="38"/>
    <tableColumn id="28" xr3:uid="{F181D8DE-2E9D-4B16-A97A-F10480EEB3BA}" name="Enrolment" headerRowDxfId="37" dataDxfId="0"/>
    <tableColumn id="3" xr3:uid="{C31138DC-6DF3-4E81-9925-25C934776AFD}" name="20/10/2020 Registrations" headerRowDxfId="36" dataDxfId="35"/>
    <tableColumn id="16" xr3:uid="{4EA4B210-7D91-4B25-BE0A-DA846AFC80BB}" name="20/10/2020 Voted" headerRowDxfId="34" dataDxfId="33">
      <calculatedColumnFormula>C8/Table4[[#This Row],[Enrolment]]</calculatedColumnFormula>
    </tableColumn>
    <tableColumn id="17" xr3:uid="{D47065A5-A390-4B36-926B-F40E7791A398}" name="21/10/2020 Registrations" headerRowDxfId="32" dataDxfId="31">
      <calculatedColumnFormula>SUM(E9:E101)</calculatedColumnFormula>
    </tableColumn>
    <tableColumn id="18" xr3:uid="{51B4442D-3C8D-4583-B5FC-EEEE051BD6E5}" name="21/10/2020 Voted" headerRowDxfId="30" dataDxfId="29">
      <calculatedColumnFormula>Table4[[#This Row],[21/10/2020 Registrations]]/Table4[[#This Row],[Enrolment]]</calculatedColumnFormula>
    </tableColumn>
    <tableColumn id="19" xr3:uid="{11A68C4B-E752-46B6-BA35-AF8460088F54}" name="22/10/2020 Registrations" headerRowDxfId="28" dataDxfId="27"/>
    <tableColumn id="20" xr3:uid="{8BD237D6-B652-4588-91B9-28A0A23A8208}" name="22/10/2020 Voted" headerRowDxfId="26" dataDxfId="25"/>
    <tableColumn id="21" xr3:uid="{D2868636-B454-41B6-8789-03AA23E1C696}" name="23/10/2020 Registrations" headerRowDxfId="24" dataDxfId="23"/>
    <tableColumn id="4" xr3:uid="{8E61BF66-7540-43B5-B4BD-8A0523793C2F}" name="23/10/2020 Voted" headerRowDxfId="22" dataDxfId="21"/>
    <tableColumn id="9" xr3:uid="{2D762BEE-35D7-496B-8431-BE2499D185AB}" name="26/10/2020 Registrations" headerRowDxfId="20" dataDxfId="19"/>
    <tableColumn id="10" xr3:uid="{01810927-C336-4FAE-9055-A7FD76F8FF43}" name="26/10/2020 Voted" headerRowDxfId="18" dataDxfId="17"/>
    <tableColumn id="11" xr3:uid="{BB9D8E46-A1D2-42D5-B554-92B1D918C7E1}" name="27/10/2020 Registrations" headerRowDxfId="16" dataDxfId="15"/>
    <tableColumn id="12" xr3:uid="{4C2C3476-1C23-47B3-96D0-83F038640A88}" name="27/10/2020 Voted" headerRowDxfId="14" dataDxfId="13"/>
    <tableColumn id="22" xr3:uid="{1417108D-443F-4775-A6E6-01E64651B0E3}" name="28/10/2020 Registrations" headerRowDxfId="12" dataDxfId="11"/>
    <tableColumn id="23" xr3:uid="{323DA2AA-06CA-4C36-945B-955179E9294D}" name="28/10/2020 Voted" headerRowDxfId="10" dataDxfId="9"/>
    <tableColumn id="24" xr3:uid="{25E94E9E-6F0B-47F1-A7A4-B6FFDA71CE74}" name="29/10/2020 Registrations" headerRowDxfId="8" dataDxfId="7"/>
    <tableColumn id="25" xr3:uid="{535E1411-4018-4A63-B439-61C0DF3D6BDF}" name="29/10/2020 Voted" headerRowDxfId="6" dataDxfId="5"/>
    <tableColumn id="26" xr3:uid="{2107428D-1973-429F-A40A-9437E8A63380}" name="30/10/2020 Registrations" headerRowDxfId="4" dataDxfId="3"/>
    <tableColumn id="13" xr3:uid="{401D226D-63E6-460F-80B5-E043815F1954}" name="30/10/2020 Voted" headerRowDxfId="2" dataDxfId="1"/>
  </tableColumns>
  <tableStyleInfo name="TableStyleMedium1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7536-33E8-4BB6-A3BB-F490833BD0AF}">
  <sheetPr>
    <pageSetUpPr fitToPage="1"/>
  </sheetPr>
  <dimension ref="A1:U102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E108" sqref="E108"/>
    </sheetView>
  </sheetViews>
  <sheetFormatPr defaultColWidth="9.140625" defaultRowHeight="15" x14ac:dyDescent="0.25"/>
  <cols>
    <col min="1" max="2" width="19.85546875" customWidth="1"/>
    <col min="3" max="20" width="13" style="9" customWidth="1"/>
    <col min="21" max="21" width="40.85546875" style="4" customWidth="1"/>
  </cols>
  <sheetData>
    <row r="1" spans="1:21" s="2" customFormat="1" ht="37.3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"/>
    </row>
    <row r="2" spans="1:21" s="2" customFormat="1" ht="3.95" customHeight="1" x14ac:dyDescent="0.25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5" customHeight="1" x14ac:dyDescent="0.25">
      <c r="A3" s="24" t="s">
        <v>1</v>
      </c>
      <c r="B3" s="24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R3" s="1"/>
      <c r="S3" s="1"/>
      <c r="U3" s="1"/>
    </row>
    <row r="4" spans="1:21" ht="51.75" customHeight="1" x14ac:dyDescent="0.25">
      <c r="A4" s="22" t="s">
        <v>111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4"/>
      <c r="N4" s="4"/>
      <c r="O4" s="4"/>
      <c r="P4" s="4"/>
      <c r="Q4" s="4"/>
      <c r="R4" s="4"/>
      <c r="S4" s="4"/>
      <c r="T4" s="4"/>
    </row>
    <row r="5" spans="1:21" x14ac:dyDescent="0.25">
      <c r="A5" s="19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4"/>
      <c r="O5" s="4"/>
      <c r="P5" s="4"/>
      <c r="Q5" s="4"/>
      <c r="R5" s="4"/>
      <c r="S5" s="4"/>
      <c r="T5" s="4"/>
    </row>
    <row r="6" spans="1:21" ht="15" customHeight="1" x14ac:dyDescent="0.25">
      <c r="A6" s="10"/>
      <c r="B6" s="10"/>
      <c r="C6" s="23" t="s">
        <v>3</v>
      </c>
      <c r="D6" s="23"/>
      <c r="E6" s="23" t="s">
        <v>4</v>
      </c>
      <c r="F6" s="23"/>
      <c r="G6" s="23" t="s">
        <v>5</v>
      </c>
      <c r="H6" s="23"/>
      <c r="I6" s="23" t="s">
        <v>6</v>
      </c>
      <c r="J6" s="23"/>
      <c r="K6" s="23" t="s">
        <v>7</v>
      </c>
      <c r="L6" s="23"/>
      <c r="M6" s="23" t="s">
        <v>8</v>
      </c>
      <c r="N6" s="23"/>
      <c r="O6" s="23" t="s">
        <v>9</v>
      </c>
      <c r="P6" s="23"/>
      <c r="Q6" s="23" t="s">
        <v>10</v>
      </c>
      <c r="R6" s="23"/>
      <c r="S6" s="23" t="s">
        <v>11</v>
      </c>
      <c r="T6" s="23"/>
    </row>
    <row r="7" spans="1:21" s="13" customFormat="1" ht="27.6" customHeight="1" thickBot="1" x14ac:dyDescent="0.3">
      <c r="A7" s="12" t="s">
        <v>12</v>
      </c>
      <c r="B7" s="12" t="s">
        <v>13</v>
      </c>
      <c r="C7" s="17" t="s">
        <v>14</v>
      </c>
      <c r="D7" s="12" t="s">
        <v>15</v>
      </c>
      <c r="E7" s="17" t="s">
        <v>14</v>
      </c>
      <c r="F7" s="12" t="s">
        <v>15</v>
      </c>
      <c r="G7" s="17" t="s">
        <v>14</v>
      </c>
      <c r="H7" s="12" t="s">
        <v>15</v>
      </c>
      <c r="I7" s="17" t="s">
        <v>14</v>
      </c>
      <c r="J7" s="12" t="s">
        <v>15</v>
      </c>
      <c r="K7" s="17" t="s">
        <v>14</v>
      </c>
      <c r="L7" s="12" t="s">
        <v>15</v>
      </c>
      <c r="M7" s="17" t="s">
        <v>14</v>
      </c>
      <c r="N7" s="12" t="s">
        <v>15</v>
      </c>
      <c r="O7" s="17" t="s">
        <v>14</v>
      </c>
      <c r="P7" s="12" t="s">
        <v>15</v>
      </c>
      <c r="Q7" s="17" t="s">
        <v>14</v>
      </c>
      <c r="R7" s="12" t="s">
        <v>15</v>
      </c>
      <c r="S7" s="17" t="s">
        <v>14</v>
      </c>
      <c r="T7" s="12" t="s">
        <v>15</v>
      </c>
      <c r="U7" s="16"/>
    </row>
    <row r="8" spans="1:21" s="6" customFormat="1" x14ac:dyDescent="0.25">
      <c r="A8" s="7" t="s">
        <v>16</v>
      </c>
      <c r="B8" s="25">
        <f t="shared" ref="B8" si="0">SUM(B9:B101)</f>
        <v>3377476</v>
      </c>
      <c r="C8" s="8">
        <f>SUM(C9:C101)</f>
        <v>2360465</v>
      </c>
      <c r="D8" s="14">
        <f>C8/Table4[[#This Row],[Enrolment]]</f>
        <v>0.69888431479601931</v>
      </c>
      <c r="E8" s="8">
        <f>SUM(E9:E101)</f>
        <v>2543742</v>
      </c>
      <c r="F8" s="14">
        <f t="shared" ref="F8:N8" si="1">E8/$B$8</f>
        <v>0.7531488010573576</v>
      </c>
      <c r="G8" s="8">
        <f t="shared" ref="G8" si="2">SUM(G9:G101)</f>
        <v>2785097</v>
      </c>
      <c r="H8" s="14">
        <f t="shared" si="1"/>
        <v>0.8246089683538832</v>
      </c>
      <c r="I8" s="8">
        <f t="shared" ref="I8" si="3">SUM(I9:I101)</f>
        <v>2894616</v>
      </c>
      <c r="J8" s="14">
        <f t="shared" si="1"/>
        <v>0.85703525354436272</v>
      </c>
      <c r="K8" s="8">
        <f t="shared" ref="K8" si="4">SUM(K9:K101)</f>
        <v>2932644</v>
      </c>
      <c r="L8" s="14">
        <f t="shared" si="1"/>
        <v>0.86829454894720204</v>
      </c>
      <c r="M8" s="8">
        <f t="shared" ref="M8" si="5">SUM(M9:M101)</f>
        <v>2953394</v>
      </c>
      <c r="N8" s="14">
        <f t="shared" si="1"/>
        <v>0.87443818993828526</v>
      </c>
      <c r="O8" s="8">
        <f t="shared" ref="O8" si="6">SUM(O9:O101)</f>
        <v>2964391</v>
      </c>
      <c r="P8" s="14">
        <f t="shared" ref="P8:T8" si="7">O8/$B$8</f>
        <v>0.87769417162401742</v>
      </c>
      <c r="Q8" s="8">
        <f t="shared" ref="Q8" si="8">SUM(Q9:Q101)</f>
        <v>2968526</v>
      </c>
      <c r="R8" s="14">
        <f t="shared" si="7"/>
        <v>0.87891845863597551</v>
      </c>
      <c r="S8" s="8">
        <f t="shared" ref="S8" si="9">SUM(S9:S101)</f>
        <v>2969347</v>
      </c>
      <c r="T8" s="14">
        <f t="shared" si="7"/>
        <v>0.87916153956386367</v>
      </c>
      <c r="U8" s="5"/>
    </row>
    <row r="9" spans="1:21" x14ac:dyDescent="0.25">
      <c r="A9" t="s">
        <v>17</v>
      </c>
      <c r="B9" s="26">
        <v>35108</v>
      </c>
      <c r="C9" s="9">
        <v>26208</v>
      </c>
      <c r="D9" s="15">
        <f>C9/Table4[[#This Row],[Enrolment]]</f>
        <v>0.74649652500854502</v>
      </c>
      <c r="E9" s="11">
        <v>26230</v>
      </c>
      <c r="F9" s="15">
        <f>Table4[[#This Row],[21/10/2020 Registrations]]/Table4[[#This Row],[Enrolment]]</f>
        <v>0.74712316281189473</v>
      </c>
      <c r="G9" s="11">
        <v>29584</v>
      </c>
      <c r="H9" s="15">
        <f>Table4[[#This Row],[22/10/2020 Registrations]]/Table4[[#This Row],[Enrolment]]</f>
        <v>0.84265694428620252</v>
      </c>
      <c r="I9" s="11">
        <v>30484</v>
      </c>
      <c r="J9" s="15">
        <f>Table4[[#This Row],[23/10/2020 Registrations]]/Table4[[#This Row],[Enrolment]]</f>
        <v>0.86829212715050696</v>
      </c>
      <c r="K9" s="11">
        <v>30568</v>
      </c>
      <c r="L9" s="15">
        <f>Table4[[#This Row],[26/10/2020 Registrations]]/Table4[[#This Row],[Enrolment]]</f>
        <v>0.87068474421784203</v>
      </c>
      <c r="M9" s="11">
        <v>30659</v>
      </c>
      <c r="N9" s="15">
        <f>Table4[[#This Row],[27/10/2020 Registrations]]/Table4[[#This Row],[Enrolment]]</f>
        <v>0.87327674604078842</v>
      </c>
      <c r="O9" s="11">
        <v>30760</v>
      </c>
      <c r="P9" s="15">
        <f>Table4[[#This Row],[28/10/2020 Registrations]]/Table4[[#This Row],[Enrolment]]</f>
        <v>0.8761535832288937</v>
      </c>
      <c r="Q9" s="11">
        <v>30760</v>
      </c>
      <c r="R9" s="15">
        <f>Table4[[#This Row],[29/10/2020 Registrations]]/Table4[[#This Row],[Enrolment]]</f>
        <v>0.8761535832288937</v>
      </c>
      <c r="S9" s="11">
        <v>30760</v>
      </c>
      <c r="T9" s="15">
        <f>Table4[[#This Row],[30/10/2020 Registrations]]/Table4[[#This Row],[Enrolment]]</f>
        <v>0.8761535832288937</v>
      </c>
      <c r="U9" s="20" t="s">
        <v>18</v>
      </c>
    </row>
    <row r="10" spans="1:21" x14ac:dyDescent="0.25">
      <c r="A10" t="s">
        <v>19</v>
      </c>
      <c r="B10" s="26">
        <v>37792</v>
      </c>
      <c r="C10" s="9">
        <v>30449</v>
      </c>
      <c r="D10" s="15">
        <f>C10/Table4[[#This Row],[Enrolment]]</f>
        <v>0.80569961896697717</v>
      </c>
      <c r="E10" s="11">
        <v>30449</v>
      </c>
      <c r="F10" s="15">
        <f>Table4[[#This Row],[21/10/2020 Registrations]]/Table4[[#This Row],[Enrolment]]</f>
        <v>0.80569961896697717</v>
      </c>
      <c r="G10" s="11">
        <v>33349</v>
      </c>
      <c r="H10" s="15">
        <f>Table4[[#This Row],[22/10/2020 Registrations]]/Table4[[#This Row],[Enrolment]]</f>
        <v>0.88243543607112618</v>
      </c>
      <c r="I10" s="11">
        <v>33821</v>
      </c>
      <c r="J10" s="15">
        <f>Table4[[#This Row],[23/10/2020 Registrations]]/Table4[[#This Row],[Enrolment]]</f>
        <v>0.89492485182049109</v>
      </c>
      <c r="K10" s="11">
        <v>33943</v>
      </c>
      <c r="L10" s="15">
        <f>Table4[[#This Row],[26/10/2020 Registrations]]/Table4[[#This Row],[Enrolment]]</f>
        <v>0.89815304826418285</v>
      </c>
      <c r="M10" s="11">
        <v>33943</v>
      </c>
      <c r="N10" s="15">
        <f>Table4[[#This Row],[27/10/2020 Registrations]]/Table4[[#This Row],[Enrolment]]</f>
        <v>0.89815304826418285</v>
      </c>
      <c r="O10" s="11">
        <v>34241</v>
      </c>
      <c r="P10" s="15">
        <f>Table4[[#This Row],[28/10/2020 Registrations]]/Table4[[#This Row],[Enrolment]]</f>
        <v>0.90603831498729892</v>
      </c>
      <c r="Q10" s="11">
        <v>34241</v>
      </c>
      <c r="R10" s="15">
        <f>Table4[[#This Row],[29/10/2020 Registrations]]/Table4[[#This Row],[Enrolment]]</f>
        <v>0.90603831498729892</v>
      </c>
      <c r="S10" s="11">
        <v>34241</v>
      </c>
      <c r="T10" s="15">
        <f>Table4[[#This Row],[30/10/2020 Registrations]]/Table4[[#This Row],[Enrolment]]</f>
        <v>0.90603831498729892</v>
      </c>
      <c r="U10" s="20" t="s">
        <v>18</v>
      </c>
    </row>
    <row r="11" spans="1:21" x14ac:dyDescent="0.25">
      <c r="A11" t="s">
        <v>20</v>
      </c>
      <c r="B11" s="26">
        <v>36462</v>
      </c>
      <c r="C11" s="9">
        <v>26981</v>
      </c>
      <c r="D11" s="15">
        <f>C11/Table4[[#This Row],[Enrolment]]</f>
        <v>0.73997586528440573</v>
      </c>
      <c r="E11" s="11">
        <v>26981</v>
      </c>
      <c r="F11" s="15">
        <f>Table4[[#This Row],[21/10/2020 Registrations]]/Table4[[#This Row],[Enrolment]]</f>
        <v>0.73997586528440573</v>
      </c>
      <c r="G11" s="11">
        <v>30271</v>
      </c>
      <c r="H11" s="15">
        <f>Table4[[#This Row],[22/10/2020 Registrations]]/Table4[[#This Row],[Enrolment]]</f>
        <v>0.83020679063134217</v>
      </c>
      <c r="I11" s="11">
        <v>31099</v>
      </c>
      <c r="J11" s="15">
        <f>Table4[[#This Row],[23/10/2020 Registrations]]/Table4[[#This Row],[Enrolment]]</f>
        <v>0.85291536394054079</v>
      </c>
      <c r="K11" s="11">
        <v>31235</v>
      </c>
      <c r="L11" s="15">
        <f>Table4[[#This Row],[26/10/2020 Registrations]]/Table4[[#This Row],[Enrolment]]</f>
        <v>0.85664527453238992</v>
      </c>
      <c r="M11" s="11">
        <v>31367</v>
      </c>
      <c r="N11" s="15">
        <f>Table4[[#This Row],[27/10/2020 Registrations]]/Table4[[#This Row],[Enrolment]]</f>
        <v>0.86026548187153751</v>
      </c>
      <c r="O11" s="11">
        <v>31431</v>
      </c>
      <c r="P11" s="15">
        <f>Table4[[#This Row],[28/10/2020 Registrations]]/Table4[[#This Row],[Enrolment]]</f>
        <v>0.86202073391476053</v>
      </c>
      <c r="Q11" s="11">
        <v>31431</v>
      </c>
      <c r="R11" s="15">
        <f>Table4[[#This Row],[29/10/2020 Registrations]]/Table4[[#This Row],[Enrolment]]</f>
        <v>0.86202073391476053</v>
      </c>
      <c r="S11" s="11">
        <v>31431</v>
      </c>
      <c r="T11" s="15">
        <f>Table4[[#This Row],[30/10/2020 Registrations]]/Table4[[#This Row],[Enrolment]]</f>
        <v>0.86202073391476053</v>
      </c>
      <c r="U11" s="20" t="s">
        <v>18</v>
      </c>
    </row>
    <row r="12" spans="1:21" x14ac:dyDescent="0.25">
      <c r="A12" t="s">
        <v>21</v>
      </c>
      <c r="B12" s="26">
        <v>37492</v>
      </c>
      <c r="C12" s="9">
        <v>24581</v>
      </c>
      <c r="D12" s="15">
        <f>C12/Table4[[#This Row],[Enrolment]]</f>
        <v>0.65563320174970663</v>
      </c>
      <c r="E12" s="11">
        <v>28540</v>
      </c>
      <c r="F12" s="15">
        <f>Table4[[#This Row],[21/10/2020 Registrations]]/Table4[[#This Row],[Enrolment]]</f>
        <v>0.76122906219993602</v>
      </c>
      <c r="G12" s="11">
        <v>29719</v>
      </c>
      <c r="H12" s="15">
        <f>Table4[[#This Row],[22/10/2020 Registrations]]/Table4[[#This Row],[Enrolment]]</f>
        <v>0.79267577083111063</v>
      </c>
      <c r="I12" s="11">
        <v>30937</v>
      </c>
      <c r="J12" s="15">
        <f>Table4[[#This Row],[23/10/2020 Registrations]]/Table4[[#This Row],[Enrolment]]</f>
        <v>0.82516270137629366</v>
      </c>
      <c r="K12" s="11">
        <v>31559</v>
      </c>
      <c r="L12" s="15">
        <f>Table4[[#This Row],[26/10/2020 Registrations]]/Table4[[#This Row],[Enrolment]]</f>
        <v>0.8417529072868879</v>
      </c>
      <c r="M12" s="11">
        <v>32320</v>
      </c>
      <c r="N12" s="15">
        <f>Table4[[#This Row],[27/10/2020 Registrations]]/Table4[[#This Row],[Enrolment]]</f>
        <v>0.86205057078843483</v>
      </c>
      <c r="O12" s="11">
        <v>32432</v>
      </c>
      <c r="P12" s="15">
        <f>Table4[[#This Row],[28/10/2020 Registrations]]/Table4[[#This Row],[Enrolment]]</f>
        <v>0.86503787474661265</v>
      </c>
      <c r="Q12" s="11">
        <v>32432</v>
      </c>
      <c r="R12" s="15">
        <f>Table4[[#This Row],[29/10/2020 Registrations]]/Table4[[#This Row],[Enrolment]]</f>
        <v>0.86503787474661265</v>
      </c>
      <c r="S12" s="11">
        <v>32442</v>
      </c>
      <c r="T12" s="15">
        <f>Table4[[#This Row],[30/10/2020 Registrations]]/Table4[[#This Row],[Enrolment]]</f>
        <v>0.86530459831430706</v>
      </c>
      <c r="U12" s="20" t="s">
        <v>18</v>
      </c>
    </row>
    <row r="13" spans="1:21" x14ac:dyDescent="0.25">
      <c r="A13" t="s">
        <v>22</v>
      </c>
      <c r="B13" s="26">
        <v>35534</v>
      </c>
      <c r="C13" s="9">
        <v>24960</v>
      </c>
      <c r="D13" s="15">
        <f>C13/Table4[[#This Row],[Enrolment]]</f>
        <v>0.70242584566893684</v>
      </c>
      <c r="E13" s="11">
        <v>25320</v>
      </c>
      <c r="F13" s="15">
        <f>Table4[[#This Row],[21/10/2020 Registrations]]/Table4[[#This Row],[Enrolment]]</f>
        <v>0.71255698767377718</v>
      </c>
      <c r="G13" s="11">
        <v>28646</v>
      </c>
      <c r="H13" s="15">
        <f>Table4[[#This Row],[22/10/2020 Registrations]]/Table4[[#This Row],[Enrolment]]</f>
        <v>0.80615748297405299</v>
      </c>
      <c r="I13" s="11">
        <v>29536</v>
      </c>
      <c r="J13" s="15">
        <f>Table4[[#This Row],[23/10/2020 Registrations]]/Table4[[#This Row],[Enrolment]]</f>
        <v>0.83120391737490851</v>
      </c>
      <c r="K13" s="11">
        <v>29536</v>
      </c>
      <c r="L13" s="15">
        <f>Table4[[#This Row],[26/10/2020 Registrations]]/Table4[[#This Row],[Enrolment]]</f>
        <v>0.83120391737490851</v>
      </c>
      <c r="M13" s="11">
        <v>29776</v>
      </c>
      <c r="N13" s="15">
        <f>Table4[[#This Row],[27/10/2020 Registrations]]/Table4[[#This Row],[Enrolment]]</f>
        <v>0.83795801204480214</v>
      </c>
      <c r="O13" s="11">
        <v>29885</v>
      </c>
      <c r="P13" s="15">
        <f>Table4[[#This Row],[28/10/2020 Registrations]]/Table4[[#This Row],[Enrolment]]</f>
        <v>0.84102549670737881</v>
      </c>
      <c r="Q13" s="11">
        <v>29885</v>
      </c>
      <c r="R13" s="15">
        <f>Table4[[#This Row],[29/10/2020 Registrations]]/Table4[[#This Row],[Enrolment]]</f>
        <v>0.84102549670737881</v>
      </c>
      <c r="S13" s="11">
        <v>29885</v>
      </c>
      <c r="T13" s="15">
        <f>Table4[[#This Row],[30/10/2020 Registrations]]/Table4[[#This Row],[Enrolment]]</f>
        <v>0.84102549670737881</v>
      </c>
      <c r="U13" s="20" t="s">
        <v>18</v>
      </c>
    </row>
    <row r="14" spans="1:21" x14ac:dyDescent="0.25">
      <c r="A14" t="s">
        <v>23</v>
      </c>
      <c r="B14" s="26">
        <v>35120</v>
      </c>
      <c r="C14" s="9">
        <v>26689</v>
      </c>
      <c r="D14" s="15">
        <f>C14/Table4[[#This Row],[Enrolment]]</f>
        <v>0.75993735763097947</v>
      </c>
      <c r="E14" s="11">
        <v>28320</v>
      </c>
      <c r="F14" s="15">
        <f>Table4[[#This Row],[21/10/2020 Registrations]]/Table4[[#This Row],[Enrolment]]</f>
        <v>0.806378132118451</v>
      </c>
      <c r="G14" s="11">
        <v>29759</v>
      </c>
      <c r="H14" s="15">
        <f>Table4[[#This Row],[22/10/2020 Registrations]]/Table4[[#This Row],[Enrolment]]</f>
        <v>0.84735193621867877</v>
      </c>
      <c r="I14" s="11">
        <v>30293</v>
      </c>
      <c r="J14" s="15">
        <f>Table4[[#This Row],[23/10/2020 Registrations]]/Table4[[#This Row],[Enrolment]]</f>
        <v>0.86255694760820045</v>
      </c>
      <c r="K14" s="11">
        <v>31100</v>
      </c>
      <c r="L14" s="15">
        <f>Table4[[#This Row],[26/10/2020 Registrations]]/Table4[[#This Row],[Enrolment]]</f>
        <v>0.88553530751708431</v>
      </c>
      <c r="M14" s="11">
        <v>31220</v>
      </c>
      <c r="N14" s="15">
        <f>Table4[[#This Row],[27/10/2020 Registrations]]/Table4[[#This Row],[Enrolment]]</f>
        <v>0.88895216400911159</v>
      </c>
      <c r="O14" s="11">
        <v>31310</v>
      </c>
      <c r="P14" s="15">
        <f>Table4[[#This Row],[28/10/2020 Registrations]]/Table4[[#This Row],[Enrolment]]</f>
        <v>0.89151480637813207</v>
      </c>
      <c r="Q14" s="11">
        <v>31310</v>
      </c>
      <c r="R14" s="15">
        <f>Table4[[#This Row],[29/10/2020 Registrations]]/Table4[[#This Row],[Enrolment]]</f>
        <v>0.89151480637813207</v>
      </c>
      <c r="S14" s="11">
        <v>31310</v>
      </c>
      <c r="T14" s="15">
        <f>Table4[[#This Row],[30/10/2020 Registrations]]/Table4[[#This Row],[Enrolment]]</f>
        <v>0.89151480637813207</v>
      </c>
      <c r="U14" s="20" t="s">
        <v>18</v>
      </c>
    </row>
    <row r="15" spans="1:21" x14ac:dyDescent="0.25">
      <c r="A15" t="s">
        <v>24</v>
      </c>
      <c r="B15" s="26">
        <v>36918</v>
      </c>
      <c r="C15" s="9">
        <v>24846</v>
      </c>
      <c r="D15" s="15">
        <f>C15/Table4[[#This Row],[Enrolment]]</f>
        <v>0.67300503819275148</v>
      </c>
      <c r="E15" s="11">
        <v>26126</v>
      </c>
      <c r="F15" s="15">
        <f>Table4[[#This Row],[21/10/2020 Registrations]]/Table4[[#This Row],[Enrolment]]</f>
        <v>0.70767647218159169</v>
      </c>
      <c r="G15" s="11">
        <v>31514</v>
      </c>
      <c r="H15" s="15">
        <f>Table4[[#This Row],[22/10/2020 Registrations]]/Table4[[#This Row],[Enrolment]]</f>
        <v>0.85362153962836562</v>
      </c>
      <c r="I15" s="11">
        <v>32097</v>
      </c>
      <c r="J15" s="15">
        <f>Table4[[#This Row],[23/10/2020 Registrations]]/Table4[[#This Row],[Enrolment]]</f>
        <v>0.8694132943279701</v>
      </c>
      <c r="K15" s="11">
        <v>32303</v>
      </c>
      <c r="L15" s="15">
        <f>Table4[[#This Row],[26/10/2020 Registrations]]/Table4[[#This Row],[Enrolment]]</f>
        <v>0.87499322823554904</v>
      </c>
      <c r="M15" s="11">
        <v>32740</v>
      </c>
      <c r="N15" s="15">
        <f>Table4[[#This Row],[27/10/2020 Registrations]]/Table4[[#This Row],[Enrolment]]</f>
        <v>0.88683027249580149</v>
      </c>
      <c r="O15" s="11">
        <v>32906</v>
      </c>
      <c r="P15" s="15">
        <f>Table4[[#This Row],[28/10/2020 Registrations]]/Table4[[#This Row],[Enrolment]]</f>
        <v>0.89132672409122926</v>
      </c>
      <c r="Q15" s="11">
        <v>32906</v>
      </c>
      <c r="R15" s="15">
        <f>Table4[[#This Row],[29/10/2020 Registrations]]/Table4[[#This Row],[Enrolment]]</f>
        <v>0.89132672409122926</v>
      </c>
      <c r="S15" s="11">
        <v>32906</v>
      </c>
      <c r="T15" s="15">
        <f>Table4[[#This Row],[30/10/2020 Registrations]]/Table4[[#This Row],[Enrolment]]</f>
        <v>0.89132672409122926</v>
      </c>
      <c r="U15" s="20" t="s">
        <v>18</v>
      </c>
    </row>
    <row r="16" spans="1:21" x14ac:dyDescent="0.25">
      <c r="A16" t="s">
        <v>25</v>
      </c>
      <c r="B16" s="26">
        <v>39571</v>
      </c>
      <c r="C16" s="9">
        <v>28213</v>
      </c>
      <c r="D16" s="15">
        <f>C16/Table4[[#This Row],[Enrolment]]</f>
        <v>0.7129716206312704</v>
      </c>
      <c r="E16" s="11">
        <v>32230</v>
      </c>
      <c r="F16" s="15">
        <f>Table4[[#This Row],[21/10/2020 Registrations]]/Table4[[#This Row],[Enrolment]]</f>
        <v>0.81448535543706246</v>
      </c>
      <c r="G16" s="11">
        <v>32448</v>
      </c>
      <c r="H16" s="15">
        <f>Table4[[#This Row],[22/10/2020 Registrations]]/Table4[[#This Row],[Enrolment]]</f>
        <v>0.8199944403730004</v>
      </c>
      <c r="I16" s="11">
        <v>34301</v>
      </c>
      <c r="J16" s="15">
        <f>Table4[[#This Row],[23/10/2020 Registrations]]/Table4[[#This Row],[Enrolment]]</f>
        <v>0.86682166232847291</v>
      </c>
      <c r="K16" s="11">
        <v>34416</v>
      </c>
      <c r="L16" s="15">
        <f>Table4[[#This Row],[26/10/2020 Registrations]]/Table4[[#This Row],[Enrolment]]</f>
        <v>0.86972783098733919</v>
      </c>
      <c r="M16" s="11">
        <v>35312</v>
      </c>
      <c r="N16" s="15">
        <f>Table4[[#This Row],[27/10/2020 Registrations]]/Table4[[#This Row],[Enrolment]]</f>
        <v>0.89237067549468041</v>
      </c>
      <c r="O16" s="11">
        <v>35412</v>
      </c>
      <c r="P16" s="15">
        <f>Table4[[#This Row],[28/10/2020 Registrations]]/Table4[[#This Row],[Enrolment]]</f>
        <v>0.89489777867630338</v>
      </c>
      <c r="Q16" s="11">
        <v>35412</v>
      </c>
      <c r="R16" s="15">
        <f>Table4[[#This Row],[29/10/2020 Registrations]]/Table4[[#This Row],[Enrolment]]</f>
        <v>0.89489777867630338</v>
      </c>
      <c r="S16" s="11">
        <v>35429</v>
      </c>
      <c r="T16" s="15">
        <f>Table4[[#This Row],[30/10/2020 Registrations]]/Table4[[#This Row],[Enrolment]]</f>
        <v>0.89532738621717922</v>
      </c>
      <c r="U16" s="20" t="s">
        <v>18</v>
      </c>
    </row>
    <row r="17" spans="1:21" x14ac:dyDescent="0.25">
      <c r="A17" t="s">
        <v>26</v>
      </c>
      <c r="B17" s="26">
        <v>35296</v>
      </c>
      <c r="C17" s="9">
        <v>28920</v>
      </c>
      <c r="D17" s="15">
        <f>C17/Table4[[#This Row],[Enrolment]]</f>
        <v>0.81935630099728018</v>
      </c>
      <c r="E17" s="11">
        <v>29507</v>
      </c>
      <c r="F17" s="15">
        <f>Table4[[#This Row],[21/10/2020 Registrations]]/Table4[[#This Row],[Enrolment]]</f>
        <v>0.83598708068902994</v>
      </c>
      <c r="G17" s="11">
        <v>30633</v>
      </c>
      <c r="H17" s="15">
        <f>Table4[[#This Row],[22/10/2020 Registrations]]/Table4[[#This Row],[Enrolment]]</f>
        <v>0.86788871260199452</v>
      </c>
      <c r="I17" s="11">
        <v>31115</v>
      </c>
      <c r="J17" s="15">
        <f>Table4[[#This Row],[23/10/2020 Registrations]]/Table4[[#This Row],[Enrolment]]</f>
        <v>0.88154465095194923</v>
      </c>
      <c r="K17" s="11">
        <v>31190</v>
      </c>
      <c r="L17" s="15">
        <f>Table4[[#This Row],[26/10/2020 Registrations]]/Table4[[#This Row],[Enrolment]]</f>
        <v>0.88366953762466005</v>
      </c>
      <c r="M17" s="11">
        <v>31295</v>
      </c>
      <c r="N17" s="15">
        <f>Table4[[#This Row],[27/10/2020 Registrations]]/Table4[[#This Row],[Enrolment]]</f>
        <v>0.88664437896645509</v>
      </c>
      <c r="O17" s="11">
        <v>31381</v>
      </c>
      <c r="P17" s="15">
        <f>Table4[[#This Row],[28/10/2020 Registrations]]/Table4[[#This Row],[Enrolment]]</f>
        <v>0.88908091568449688</v>
      </c>
      <c r="Q17" s="11">
        <v>31381</v>
      </c>
      <c r="R17" s="15">
        <f>Table4[[#This Row],[29/10/2020 Registrations]]/Table4[[#This Row],[Enrolment]]</f>
        <v>0.88908091568449688</v>
      </c>
      <c r="S17" s="11">
        <v>31378</v>
      </c>
      <c r="T17" s="15">
        <f>Table4[[#This Row],[30/10/2020 Registrations]]/Table4[[#This Row],[Enrolment]]</f>
        <v>0.88899592021758844</v>
      </c>
      <c r="U17" s="20" t="s">
        <v>18</v>
      </c>
    </row>
    <row r="18" spans="1:21" x14ac:dyDescent="0.25">
      <c r="A18" t="s">
        <v>27</v>
      </c>
      <c r="B18" s="26">
        <v>38035</v>
      </c>
      <c r="C18" s="9">
        <v>27040</v>
      </c>
      <c r="D18" s="15">
        <f>C18/Table4[[#This Row],[Enrolment]]</f>
        <v>0.7109241488103063</v>
      </c>
      <c r="E18" s="11">
        <v>29188</v>
      </c>
      <c r="F18" s="15">
        <f>Table4[[#This Row],[21/10/2020 Registrations]]/Table4[[#This Row],[Enrolment]]</f>
        <v>0.76739844879716046</v>
      </c>
      <c r="G18" s="11">
        <v>31226</v>
      </c>
      <c r="H18" s="15">
        <f>Table4[[#This Row],[22/10/2020 Registrations]]/Table4[[#This Row],[Enrolment]]</f>
        <v>0.82098067569344024</v>
      </c>
      <c r="I18" s="11">
        <v>31332</v>
      </c>
      <c r="J18" s="15">
        <f>Table4[[#This Row],[23/10/2020 Registrations]]/Table4[[#This Row],[Enrolment]]</f>
        <v>0.82376758248981197</v>
      </c>
      <c r="K18" s="11">
        <v>31332</v>
      </c>
      <c r="L18" s="15">
        <f>Table4[[#This Row],[26/10/2020 Registrations]]/Table4[[#This Row],[Enrolment]]</f>
        <v>0.82376758248981197</v>
      </c>
      <c r="M18" s="11">
        <v>31707</v>
      </c>
      <c r="N18" s="15">
        <f>Table4[[#This Row],[27/10/2020 Registrations]]/Table4[[#This Row],[Enrolment]]</f>
        <v>0.83362692257131588</v>
      </c>
      <c r="O18" s="11">
        <v>31763</v>
      </c>
      <c r="P18" s="15">
        <f>Table4[[#This Row],[28/10/2020 Registrations]]/Table4[[#This Row],[Enrolment]]</f>
        <v>0.83509925069015378</v>
      </c>
      <c r="Q18" s="11">
        <v>31773</v>
      </c>
      <c r="R18" s="15">
        <f>Table4[[#This Row],[29/10/2020 Registrations]]/Table4[[#This Row],[Enrolment]]</f>
        <v>0.83536216642566052</v>
      </c>
      <c r="S18" s="11">
        <v>31773</v>
      </c>
      <c r="T18" s="15">
        <f>Table4[[#This Row],[30/10/2020 Registrations]]/Table4[[#This Row],[Enrolment]]</f>
        <v>0.83536216642566052</v>
      </c>
      <c r="U18" s="20" t="s">
        <v>18</v>
      </c>
    </row>
    <row r="19" spans="1:21" x14ac:dyDescent="0.25">
      <c r="A19" t="s">
        <v>28</v>
      </c>
      <c r="B19" s="26">
        <v>34920</v>
      </c>
      <c r="C19" s="9">
        <v>26396</v>
      </c>
      <c r="D19" s="15">
        <f>C19/Table4[[#This Row],[Enrolment]]</f>
        <v>0.75589919816723938</v>
      </c>
      <c r="E19" s="11">
        <v>27058</v>
      </c>
      <c r="F19" s="15">
        <f>Table4[[#This Row],[21/10/2020 Registrations]]/Table4[[#This Row],[Enrolment]]</f>
        <v>0.77485681557846509</v>
      </c>
      <c r="G19" s="11">
        <v>29088</v>
      </c>
      <c r="H19" s="15">
        <f>Table4[[#This Row],[22/10/2020 Registrations]]/Table4[[#This Row],[Enrolment]]</f>
        <v>0.83298969072164952</v>
      </c>
      <c r="I19" s="11">
        <v>30329</v>
      </c>
      <c r="J19" s="15">
        <f>Table4[[#This Row],[23/10/2020 Registrations]]/Table4[[#This Row],[Enrolment]]</f>
        <v>0.86852806414662087</v>
      </c>
      <c r="K19" s="11">
        <v>30496</v>
      </c>
      <c r="L19" s="15">
        <f>Table4[[#This Row],[26/10/2020 Registrations]]/Table4[[#This Row],[Enrolment]]</f>
        <v>0.87331042382588775</v>
      </c>
      <c r="M19" s="11">
        <v>30920</v>
      </c>
      <c r="N19" s="15">
        <f>Table4[[#This Row],[27/10/2020 Registrations]]/Table4[[#This Row],[Enrolment]]</f>
        <v>0.88545246277205036</v>
      </c>
      <c r="O19" s="11">
        <v>30703</v>
      </c>
      <c r="P19" s="15">
        <f>Table4[[#This Row],[28/10/2020 Registrations]]/Table4[[#This Row],[Enrolment]]</f>
        <v>0.87923825887743412</v>
      </c>
      <c r="Q19" s="11">
        <v>30714</v>
      </c>
      <c r="R19" s="15">
        <f>Table4[[#This Row],[29/10/2020 Registrations]]/Table4[[#This Row],[Enrolment]]</f>
        <v>0.87955326460481098</v>
      </c>
      <c r="S19" s="11">
        <v>30714</v>
      </c>
      <c r="T19" s="15">
        <f>Table4[[#This Row],[30/10/2020 Registrations]]/Table4[[#This Row],[Enrolment]]</f>
        <v>0.87955326460481098</v>
      </c>
      <c r="U19" s="20" t="s">
        <v>18</v>
      </c>
    </row>
    <row r="20" spans="1:21" x14ac:dyDescent="0.25">
      <c r="A20" t="s">
        <v>29</v>
      </c>
      <c r="B20" s="26">
        <v>36107</v>
      </c>
      <c r="C20" s="9">
        <v>29180</v>
      </c>
      <c r="D20" s="15">
        <f>C20/Table4[[#This Row],[Enrolment]]</f>
        <v>0.80815354363419833</v>
      </c>
      <c r="E20" s="11">
        <v>29180</v>
      </c>
      <c r="F20" s="15">
        <f>Table4[[#This Row],[21/10/2020 Registrations]]/Table4[[#This Row],[Enrolment]]</f>
        <v>0.80815354363419833</v>
      </c>
      <c r="G20" s="11">
        <v>30275</v>
      </c>
      <c r="H20" s="15">
        <f>Table4[[#This Row],[22/10/2020 Registrations]]/Table4[[#This Row],[Enrolment]]</f>
        <v>0.83848007311601624</v>
      </c>
      <c r="I20" s="11">
        <v>30536</v>
      </c>
      <c r="J20" s="15">
        <f>Table4[[#This Row],[23/10/2020 Registrations]]/Table4[[#This Row],[Enrolment]]</f>
        <v>0.8457085883623674</v>
      </c>
      <c r="K20" s="11">
        <v>30536</v>
      </c>
      <c r="L20" s="15">
        <f>Table4[[#This Row],[26/10/2020 Registrations]]/Table4[[#This Row],[Enrolment]]</f>
        <v>0.8457085883623674</v>
      </c>
      <c r="M20" s="11">
        <v>30526</v>
      </c>
      <c r="N20" s="15">
        <f>Table4[[#This Row],[27/10/2020 Registrations]]/Table4[[#This Row],[Enrolment]]</f>
        <v>0.84543163375522756</v>
      </c>
      <c r="O20" s="11">
        <v>30870</v>
      </c>
      <c r="P20" s="15">
        <f>Table4[[#This Row],[28/10/2020 Registrations]]/Table4[[#This Row],[Enrolment]]</f>
        <v>0.85495887224083977</v>
      </c>
      <c r="Q20" s="11">
        <v>30870</v>
      </c>
      <c r="R20" s="15">
        <f>Table4[[#This Row],[29/10/2020 Registrations]]/Table4[[#This Row],[Enrolment]]</f>
        <v>0.85495887224083977</v>
      </c>
      <c r="S20" s="11">
        <v>30870</v>
      </c>
      <c r="T20" s="15">
        <f>Table4[[#This Row],[30/10/2020 Registrations]]/Table4[[#This Row],[Enrolment]]</f>
        <v>0.85495887224083977</v>
      </c>
      <c r="U20" s="20" t="s">
        <v>18</v>
      </c>
    </row>
    <row r="21" spans="1:21" x14ac:dyDescent="0.25">
      <c r="A21" t="s">
        <v>30</v>
      </c>
      <c r="B21" s="26">
        <v>35928</v>
      </c>
      <c r="C21" s="9">
        <v>27794</v>
      </c>
      <c r="D21" s="15">
        <f>C21/Table4[[#This Row],[Enrolment]]</f>
        <v>0.77360276107771098</v>
      </c>
      <c r="E21" s="11">
        <v>30114</v>
      </c>
      <c r="F21" s="15">
        <f>Table4[[#This Row],[21/10/2020 Registrations]]/Table4[[#This Row],[Enrolment]]</f>
        <v>0.8381763527054108</v>
      </c>
      <c r="G21" s="11">
        <v>30270</v>
      </c>
      <c r="H21" s="15">
        <f>Table4[[#This Row],[22/10/2020 Registrations]]/Table4[[#This Row],[Enrolment]]</f>
        <v>0.84251837007348029</v>
      </c>
      <c r="I21" s="11">
        <v>31987</v>
      </c>
      <c r="J21" s="15">
        <f>Table4[[#This Row],[23/10/2020 Registrations]]/Table4[[#This Row],[Enrolment]]</f>
        <v>0.89030839456691158</v>
      </c>
      <c r="K21" s="11">
        <v>32446</v>
      </c>
      <c r="L21" s="15">
        <f>Table4[[#This Row],[26/10/2020 Registrations]]/Table4[[#This Row],[Enrolment]]</f>
        <v>0.90308394566911598</v>
      </c>
      <c r="M21" s="11">
        <v>32643</v>
      </c>
      <c r="N21" s="15">
        <f>Table4[[#This Row],[27/10/2020 Registrations]]/Table4[[#This Row],[Enrolment]]</f>
        <v>0.90856713426853708</v>
      </c>
      <c r="O21" s="11">
        <v>32848</v>
      </c>
      <c r="P21" s="15">
        <f>Table4[[#This Row],[28/10/2020 Registrations]]/Table4[[#This Row],[Enrolment]]</f>
        <v>0.91427299042529508</v>
      </c>
      <c r="Q21" s="11">
        <v>32848</v>
      </c>
      <c r="R21" s="15">
        <f>Table4[[#This Row],[29/10/2020 Registrations]]/Table4[[#This Row],[Enrolment]]</f>
        <v>0.91427299042529508</v>
      </c>
      <c r="S21" s="11">
        <v>32848</v>
      </c>
      <c r="T21" s="15">
        <f>Table4[[#This Row],[30/10/2020 Registrations]]/Table4[[#This Row],[Enrolment]]</f>
        <v>0.91427299042529508</v>
      </c>
      <c r="U21" s="20" t="s">
        <v>18</v>
      </c>
    </row>
    <row r="22" spans="1:21" x14ac:dyDescent="0.25">
      <c r="A22" t="s">
        <v>31</v>
      </c>
      <c r="B22" s="26">
        <v>36789</v>
      </c>
      <c r="C22" s="9">
        <v>13052</v>
      </c>
      <c r="D22" s="15">
        <f>C22/Table4[[#This Row],[Enrolment]]</f>
        <v>0.35477996140150586</v>
      </c>
      <c r="E22" s="11">
        <v>13052</v>
      </c>
      <c r="F22" s="15">
        <f>Table4[[#This Row],[21/10/2020 Registrations]]/Table4[[#This Row],[Enrolment]]</f>
        <v>0.35477996140150586</v>
      </c>
      <c r="G22" s="11">
        <v>25731</v>
      </c>
      <c r="H22" s="15">
        <f>Table4[[#This Row],[22/10/2020 Registrations]]/Table4[[#This Row],[Enrolment]]</f>
        <v>0.69942102258827366</v>
      </c>
      <c r="I22" s="11">
        <v>27176</v>
      </c>
      <c r="J22" s="15">
        <f>Table4[[#This Row],[23/10/2020 Registrations]]/Table4[[#This Row],[Enrolment]]</f>
        <v>0.73869906765609283</v>
      </c>
      <c r="K22" s="11">
        <v>28636</v>
      </c>
      <c r="L22" s="15">
        <f>Table4[[#This Row],[26/10/2020 Registrations]]/Table4[[#This Row],[Enrolment]]</f>
        <v>0.77838484329555035</v>
      </c>
      <c r="M22" s="11">
        <v>28636</v>
      </c>
      <c r="N22" s="15">
        <f>Table4[[#This Row],[27/10/2020 Registrations]]/Table4[[#This Row],[Enrolment]]</f>
        <v>0.77838484329555035</v>
      </c>
      <c r="O22" s="11">
        <v>28639</v>
      </c>
      <c r="P22" s="15">
        <f>Table4[[#This Row],[28/10/2020 Registrations]]/Table4[[#This Row],[Enrolment]]</f>
        <v>0.778466389409878</v>
      </c>
      <c r="Q22" s="11">
        <v>29773</v>
      </c>
      <c r="R22" s="15">
        <f>Table4[[#This Row],[29/10/2020 Registrations]]/Table4[[#This Row],[Enrolment]]</f>
        <v>0.80929082062573054</v>
      </c>
      <c r="S22" s="11">
        <v>29850</v>
      </c>
      <c r="T22" s="15">
        <f>Table4[[#This Row],[30/10/2020 Registrations]]/Table4[[#This Row],[Enrolment]]</f>
        <v>0.81138383756014021</v>
      </c>
      <c r="U22" s="20" t="s">
        <v>18</v>
      </c>
    </row>
    <row r="23" spans="1:21" x14ac:dyDescent="0.25">
      <c r="A23" t="s">
        <v>32</v>
      </c>
      <c r="B23" s="26">
        <v>33907</v>
      </c>
      <c r="C23" s="9">
        <v>18326</v>
      </c>
      <c r="D23" s="15">
        <f>C23/Table4[[#This Row],[Enrolment]]</f>
        <v>0.54047836729878784</v>
      </c>
      <c r="E23" s="11">
        <v>20387</v>
      </c>
      <c r="F23" s="15">
        <f>Table4[[#This Row],[21/10/2020 Registrations]]/Table4[[#This Row],[Enrolment]]</f>
        <v>0.60126227622614803</v>
      </c>
      <c r="G23" s="11">
        <v>24502</v>
      </c>
      <c r="H23" s="15">
        <f>Table4[[#This Row],[22/10/2020 Registrations]]/Table4[[#This Row],[Enrolment]]</f>
        <v>0.72262364703453563</v>
      </c>
      <c r="I23" s="11">
        <v>27319</v>
      </c>
      <c r="J23" s="15">
        <f>Table4[[#This Row],[23/10/2020 Registrations]]/Table4[[#This Row],[Enrolment]]</f>
        <v>0.80570383696581827</v>
      </c>
      <c r="K23" s="11">
        <v>29157</v>
      </c>
      <c r="L23" s="15">
        <f>Table4[[#This Row],[26/10/2020 Registrations]]/Table4[[#This Row],[Enrolment]]</f>
        <v>0.85991093284572506</v>
      </c>
      <c r="M23" s="11">
        <v>29432</v>
      </c>
      <c r="N23" s="15">
        <f>Table4[[#This Row],[27/10/2020 Registrations]]/Table4[[#This Row],[Enrolment]]</f>
        <v>0.86802135252307788</v>
      </c>
      <c r="O23" s="11">
        <v>29707</v>
      </c>
      <c r="P23" s="15">
        <f>Table4[[#This Row],[28/10/2020 Registrations]]/Table4[[#This Row],[Enrolment]]</f>
        <v>0.87613177220043059</v>
      </c>
      <c r="Q23" s="11">
        <v>29865</v>
      </c>
      <c r="R23" s="15">
        <f>Table4[[#This Row],[29/10/2020 Registrations]]/Table4[[#This Row],[Enrolment]]</f>
        <v>0.88079157696050958</v>
      </c>
      <c r="S23" s="11">
        <v>29920</v>
      </c>
      <c r="T23" s="15">
        <f>Table4[[#This Row],[30/10/2020 Registrations]]/Table4[[#This Row],[Enrolment]]</f>
        <v>0.88241366089598017</v>
      </c>
      <c r="U23" s="20" t="s">
        <v>18</v>
      </c>
    </row>
    <row r="24" spans="1:21" x14ac:dyDescent="0.25">
      <c r="A24" t="s">
        <v>33</v>
      </c>
      <c r="B24" s="26">
        <v>38503</v>
      </c>
      <c r="C24" s="9">
        <v>31214</v>
      </c>
      <c r="D24" s="15">
        <f>C24/Table4[[#This Row],[Enrolment]]</f>
        <v>0.81069007609796639</v>
      </c>
      <c r="E24" s="11">
        <v>32325</v>
      </c>
      <c r="F24" s="15">
        <f>Table4[[#This Row],[21/10/2020 Registrations]]/Table4[[#This Row],[Enrolment]]</f>
        <v>0.83954497052177757</v>
      </c>
      <c r="G24" s="11">
        <v>33340</v>
      </c>
      <c r="H24" s="15">
        <f>Table4[[#This Row],[22/10/2020 Registrations]]/Table4[[#This Row],[Enrolment]]</f>
        <v>0.86590655273615047</v>
      </c>
      <c r="I24" s="11">
        <v>33435</v>
      </c>
      <c r="J24" s="15">
        <f>Table4[[#This Row],[23/10/2020 Registrations]]/Table4[[#This Row],[Enrolment]]</f>
        <v>0.86837389294340706</v>
      </c>
      <c r="K24" s="11">
        <v>33759</v>
      </c>
      <c r="L24" s="15">
        <f>Table4[[#This Row],[26/10/2020 Registrations]]/Table4[[#This Row],[Enrolment]]</f>
        <v>0.87678882165026106</v>
      </c>
      <c r="M24" s="11">
        <v>33884</v>
      </c>
      <c r="N24" s="15">
        <f>Table4[[#This Row],[27/10/2020 Registrations]]/Table4[[#This Row],[Enrolment]]</f>
        <v>0.88003532192296707</v>
      </c>
      <c r="O24" s="11">
        <v>33946</v>
      </c>
      <c r="P24" s="15">
        <f>Table4[[#This Row],[28/10/2020 Registrations]]/Table4[[#This Row],[Enrolment]]</f>
        <v>0.88164558605822918</v>
      </c>
      <c r="Q24" s="11">
        <v>33946</v>
      </c>
      <c r="R24" s="15">
        <f>Table4[[#This Row],[29/10/2020 Registrations]]/Table4[[#This Row],[Enrolment]]</f>
        <v>0.88164558605822918</v>
      </c>
      <c r="S24" s="11">
        <v>33946</v>
      </c>
      <c r="T24" s="15">
        <f>Table4[[#This Row],[30/10/2020 Registrations]]/Table4[[#This Row],[Enrolment]]</f>
        <v>0.88164558605822918</v>
      </c>
      <c r="U24" s="20" t="s">
        <v>18</v>
      </c>
    </row>
    <row r="25" spans="1:21" x14ac:dyDescent="0.25">
      <c r="A25" t="s">
        <v>34</v>
      </c>
      <c r="B25" s="26">
        <v>36176</v>
      </c>
      <c r="C25" s="9">
        <v>21265</v>
      </c>
      <c r="D25" s="15">
        <f>C25/Table4[[#This Row],[Enrolment]]</f>
        <v>0.58782065457762056</v>
      </c>
      <c r="E25" s="11">
        <v>24839</v>
      </c>
      <c r="F25" s="15">
        <f>Table4[[#This Row],[21/10/2020 Registrations]]/Table4[[#This Row],[Enrolment]]</f>
        <v>0.68661543564794336</v>
      </c>
      <c r="G25" s="11">
        <v>30247</v>
      </c>
      <c r="H25" s="15">
        <f>Table4[[#This Row],[22/10/2020 Registrations]]/Table4[[#This Row],[Enrolment]]</f>
        <v>0.83610681114551089</v>
      </c>
      <c r="I25" s="11">
        <v>31490</v>
      </c>
      <c r="J25" s="15">
        <f>Table4[[#This Row],[23/10/2020 Registrations]]/Table4[[#This Row],[Enrolment]]</f>
        <v>0.87046660769570983</v>
      </c>
      <c r="K25" s="11">
        <v>32137</v>
      </c>
      <c r="L25" s="15">
        <f>Table4[[#This Row],[26/10/2020 Registrations]]/Table4[[#This Row],[Enrolment]]</f>
        <v>0.88835139318885448</v>
      </c>
      <c r="M25" s="11">
        <v>32595</v>
      </c>
      <c r="N25" s="15">
        <f>Table4[[#This Row],[27/10/2020 Registrations]]/Table4[[#This Row],[Enrolment]]</f>
        <v>0.90101172047766476</v>
      </c>
      <c r="O25" s="11">
        <v>32662</v>
      </c>
      <c r="P25" s="15">
        <f>Table4[[#This Row],[28/10/2020 Registrations]]/Table4[[#This Row],[Enrolment]]</f>
        <v>0.90286377708978327</v>
      </c>
      <c r="Q25" s="11">
        <v>32693</v>
      </c>
      <c r="R25" s="15">
        <f>Table4[[#This Row],[29/10/2020 Registrations]]/Table4[[#This Row],[Enrolment]]</f>
        <v>0.90372069880583816</v>
      </c>
      <c r="S25" s="11">
        <v>32693</v>
      </c>
      <c r="T25" s="15">
        <f>Table4[[#This Row],[30/10/2020 Registrations]]/Table4[[#This Row],[Enrolment]]</f>
        <v>0.90372069880583816</v>
      </c>
      <c r="U25" s="20" t="s">
        <v>18</v>
      </c>
    </row>
    <row r="26" spans="1:21" x14ac:dyDescent="0.25">
      <c r="A26" t="s">
        <v>35</v>
      </c>
      <c r="B26" s="26">
        <v>35668</v>
      </c>
      <c r="C26" s="9">
        <v>27571</v>
      </c>
      <c r="D26" s="15">
        <f>C26/Table4[[#This Row],[Enrolment]]</f>
        <v>0.77298979477402718</v>
      </c>
      <c r="E26" s="11">
        <v>28492</v>
      </c>
      <c r="F26" s="15">
        <f>Table4[[#This Row],[21/10/2020 Registrations]]/Table4[[#This Row],[Enrolment]]</f>
        <v>0.79881125939217223</v>
      </c>
      <c r="G26" s="11">
        <v>30998</v>
      </c>
      <c r="H26" s="15">
        <f>Table4[[#This Row],[22/10/2020 Registrations]]/Table4[[#This Row],[Enrolment]]</f>
        <v>0.86907031512840638</v>
      </c>
      <c r="I26" s="11">
        <v>31733</v>
      </c>
      <c r="J26" s="15">
        <f>Table4[[#This Row],[23/10/2020 Registrations]]/Table4[[#This Row],[Enrolment]]</f>
        <v>0.88967702141976002</v>
      </c>
      <c r="K26" s="11">
        <v>32009</v>
      </c>
      <c r="L26" s="15">
        <f>Table4[[#This Row],[26/10/2020 Registrations]]/Table4[[#This Row],[Enrolment]]</f>
        <v>0.89741504990467647</v>
      </c>
      <c r="M26" s="11">
        <v>32298</v>
      </c>
      <c r="N26" s="15">
        <f>Table4[[#This Row],[27/10/2020 Registrations]]/Table4[[#This Row],[Enrolment]]</f>
        <v>0.90551755074576656</v>
      </c>
      <c r="O26" s="11">
        <v>32370</v>
      </c>
      <c r="P26" s="15">
        <f>Table4[[#This Row],[28/10/2020 Registrations]]/Table4[[#This Row],[Enrolment]]</f>
        <v>0.90753616687226646</v>
      </c>
      <c r="Q26" s="11">
        <v>32370</v>
      </c>
      <c r="R26" s="15">
        <f>Table4[[#This Row],[29/10/2020 Registrations]]/Table4[[#This Row],[Enrolment]]</f>
        <v>0.90753616687226646</v>
      </c>
      <c r="S26" s="11">
        <v>32370</v>
      </c>
      <c r="T26" s="15">
        <f>Table4[[#This Row],[30/10/2020 Registrations]]/Table4[[#This Row],[Enrolment]]</f>
        <v>0.90753616687226646</v>
      </c>
      <c r="U26" s="20" t="s">
        <v>18</v>
      </c>
    </row>
    <row r="27" spans="1:21" x14ac:dyDescent="0.25">
      <c r="A27" t="s">
        <v>36</v>
      </c>
      <c r="B27" s="26">
        <v>40218</v>
      </c>
      <c r="C27" s="9">
        <v>28801</v>
      </c>
      <c r="D27" s="15">
        <f>C27/Table4[[#This Row],[Enrolment]]</f>
        <v>0.71612213436769601</v>
      </c>
      <c r="E27" s="11">
        <v>30903</v>
      </c>
      <c r="F27" s="15">
        <f>Table4[[#This Row],[21/10/2020 Registrations]]/Table4[[#This Row],[Enrolment]]</f>
        <v>0.76838728927345967</v>
      </c>
      <c r="G27" s="11">
        <v>32334</v>
      </c>
      <c r="H27" s="15">
        <f>Table4[[#This Row],[22/10/2020 Registrations]]/Table4[[#This Row],[Enrolment]]</f>
        <v>0.80396837237058039</v>
      </c>
      <c r="I27" s="11">
        <v>34266</v>
      </c>
      <c r="J27" s="15">
        <f>Table4[[#This Row],[23/10/2020 Registrations]]/Table4[[#This Row],[Enrolment]]</f>
        <v>0.85200656422497389</v>
      </c>
      <c r="K27" s="11">
        <v>35254</v>
      </c>
      <c r="L27" s="15">
        <f>Table4[[#This Row],[26/10/2020 Registrations]]/Table4[[#This Row],[Enrolment]]</f>
        <v>0.87657267889999502</v>
      </c>
      <c r="M27" s="11">
        <v>35442</v>
      </c>
      <c r="N27" s="15">
        <f>Table4[[#This Row],[27/10/2020 Registrations]]/Table4[[#This Row],[Enrolment]]</f>
        <v>0.88124720274503954</v>
      </c>
      <c r="O27" s="11">
        <v>35536</v>
      </c>
      <c r="P27" s="15">
        <f>Table4[[#This Row],[28/10/2020 Registrations]]/Table4[[#This Row],[Enrolment]]</f>
        <v>0.8835844646675618</v>
      </c>
      <c r="Q27" s="11">
        <v>35536</v>
      </c>
      <c r="R27" s="15">
        <f>Table4[[#This Row],[29/10/2020 Registrations]]/Table4[[#This Row],[Enrolment]]</f>
        <v>0.8835844646675618</v>
      </c>
      <c r="S27" s="11">
        <v>35536</v>
      </c>
      <c r="T27" s="15">
        <f>Table4[[#This Row],[30/10/2020 Registrations]]/Table4[[#This Row],[Enrolment]]</f>
        <v>0.8835844646675618</v>
      </c>
      <c r="U27" s="20" t="s">
        <v>18</v>
      </c>
    </row>
    <row r="28" spans="1:21" x14ac:dyDescent="0.25">
      <c r="A28" t="s">
        <v>37</v>
      </c>
      <c r="B28" s="26">
        <v>37883</v>
      </c>
      <c r="C28" s="9">
        <v>22360</v>
      </c>
      <c r="D28" s="15">
        <f>C28/Table4[[#This Row],[Enrolment]]</f>
        <v>0.59023836549375708</v>
      </c>
      <c r="E28" s="11">
        <v>32207</v>
      </c>
      <c r="F28" s="15">
        <f>Table4[[#This Row],[21/10/2020 Registrations]]/Table4[[#This Row],[Enrolment]]</f>
        <v>0.85017026106696936</v>
      </c>
      <c r="G28" s="11">
        <v>33330</v>
      </c>
      <c r="H28" s="15">
        <f>Table4[[#This Row],[22/10/2020 Registrations]]/Table4[[#This Row],[Enrolment]]</f>
        <v>0.87981416466488926</v>
      </c>
      <c r="I28" s="11">
        <v>34194</v>
      </c>
      <c r="J28" s="15">
        <f>Table4[[#This Row],[23/10/2020 Registrations]]/Table4[[#This Row],[Enrolment]]</f>
        <v>0.90262122851938864</v>
      </c>
      <c r="K28" s="11">
        <v>34307</v>
      </c>
      <c r="L28" s="15">
        <f>Table4[[#This Row],[26/10/2020 Registrations]]/Table4[[#This Row],[Enrolment]]</f>
        <v>0.9056040968244331</v>
      </c>
      <c r="M28" s="11">
        <v>34429</v>
      </c>
      <c r="N28" s="15">
        <f>Table4[[#This Row],[27/10/2020 Registrations]]/Table4[[#This Row],[Enrolment]]</f>
        <v>0.90882453871129532</v>
      </c>
      <c r="O28" s="11">
        <v>34628</v>
      </c>
      <c r="P28" s="15">
        <f>Table4[[#This Row],[28/10/2020 Registrations]]/Table4[[#This Row],[Enrolment]]</f>
        <v>0.91407755457593121</v>
      </c>
      <c r="Q28" s="11">
        <v>34774</v>
      </c>
      <c r="R28" s="15">
        <f>Table4[[#This Row],[29/10/2020 Registrations]]/Table4[[#This Row],[Enrolment]]</f>
        <v>0.91793152601430716</v>
      </c>
      <c r="S28" s="11">
        <v>34774</v>
      </c>
      <c r="T28" s="15">
        <f>Table4[[#This Row],[30/10/2020 Registrations]]/Table4[[#This Row],[Enrolment]]</f>
        <v>0.91793152601430716</v>
      </c>
      <c r="U28" s="20" t="s">
        <v>18</v>
      </c>
    </row>
    <row r="29" spans="1:21" x14ac:dyDescent="0.25">
      <c r="A29" t="s">
        <v>38</v>
      </c>
      <c r="B29" s="26">
        <v>33912</v>
      </c>
      <c r="C29" s="9">
        <v>20033</v>
      </c>
      <c r="D29" s="15">
        <f>C29/Table4[[#This Row],[Enrolment]]</f>
        <v>0.59073484312337821</v>
      </c>
      <c r="E29" s="11">
        <v>24473</v>
      </c>
      <c r="F29" s="15">
        <f>Table4[[#This Row],[21/10/2020 Registrations]]/Table4[[#This Row],[Enrolment]]</f>
        <v>0.72166194857277655</v>
      </c>
      <c r="G29" s="11">
        <v>24543</v>
      </c>
      <c r="H29" s="15">
        <f>Table4[[#This Row],[22/10/2020 Registrations]]/Table4[[#This Row],[Enrolment]]</f>
        <v>0.72372611464968151</v>
      </c>
      <c r="I29" s="11">
        <v>26820</v>
      </c>
      <c r="J29" s="15">
        <f>Table4[[#This Row],[23/10/2020 Registrations]]/Table4[[#This Row],[Enrolment]]</f>
        <v>0.79087048832271767</v>
      </c>
      <c r="K29" s="11">
        <v>26865</v>
      </c>
      <c r="L29" s="15">
        <f>Table4[[#This Row],[26/10/2020 Registrations]]/Table4[[#This Row],[Enrolment]]</f>
        <v>0.79219745222929938</v>
      </c>
      <c r="M29" s="11">
        <v>26963</v>
      </c>
      <c r="N29" s="15">
        <f>Table4[[#This Row],[27/10/2020 Registrations]]/Table4[[#This Row],[Enrolment]]</f>
        <v>0.79508728473696622</v>
      </c>
      <c r="O29" s="11">
        <v>26963</v>
      </c>
      <c r="P29" s="15">
        <f>Table4[[#This Row],[28/10/2020 Registrations]]/Table4[[#This Row],[Enrolment]]</f>
        <v>0.79508728473696622</v>
      </c>
      <c r="Q29" s="11">
        <v>27012</v>
      </c>
      <c r="R29" s="15">
        <f>Table4[[#This Row],[29/10/2020 Registrations]]/Table4[[#This Row],[Enrolment]]</f>
        <v>0.79653220099079969</v>
      </c>
      <c r="S29" s="11">
        <v>27060</v>
      </c>
      <c r="T29" s="15">
        <f>Table4[[#This Row],[30/10/2020 Registrations]]/Table4[[#This Row],[Enrolment]]</f>
        <v>0.79794762915782025</v>
      </c>
      <c r="U29" s="20" t="s">
        <v>18</v>
      </c>
    </row>
    <row r="30" spans="1:21" x14ac:dyDescent="0.25">
      <c r="A30" t="s">
        <v>39</v>
      </c>
      <c r="B30" s="26">
        <v>45715</v>
      </c>
      <c r="C30" s="9">
        <v>28824</v>
      </c>
      <c r="D30" s="15">
        <f>C30/Table4[[#This Row],[Enrolment]]</f>
        <v>0.63051514820080934</v>
      </c>
      <c r="E30" s="11">
        <v>34836</v>
      </c>
      <c r="F30" s="15">
        <f>Table4[[#This Row],[21/10/2020 Registrations]]/Table4[[#This Row],[Enrolment]]</f>
        <v>0.76202559335010389</v>
      </c>
      <c r="G30" s="11">
        <v>37750</v>
      </c>
      <c r="H30" s="15">
        <f>Table4[[#This Row],[22/10/2020 Registrations]]/Table4[[#This Row],[Enrolment]]</f>
        <v>0.82576834736957239</v>
      </c>
      <c r="I30" s="11">
        <v>38121</v>
      </c>
      <c r="J30" s="15">
        <f>Table4[[#This Row],[23/10/2020 Registrations]]/Table4[[#This Row],[Enrolment]]</f>
        <v>0.83388384556491302</v>
      </c>
      <c r="K30" s="11">
        <v>38121</v>
      </c>
      <c r="L30" s="15">
        <f>Table4[[#This Row],[26/10/2020 Registrations]]/Table4[[#This Row],[Enrolment]]</f>
        <v>0.83388384556491302</v>
      </c>
      <c r="M30" s="11">
        <v>38464</v>
      </c>
      <c r="N30" s="15">
        <f>Table4[[#This Row],[27/10/2020 Registrations]]/Table4[[#This Row],[Enrolment]]</f>
        <v>0.84138685333041674</v>
      </c>
      <c r="O30" s="11">
        <v>38546</v>
      </c>
      <c r="P30" s="15">
        <f>Table4[[#This Row],[28/10/2020 Registrations]]/Table4[[#This Row],[Enrolment]]</f>
        <v>0.84318057530351087</v>
      </c>
      <c r="Q30" s="11">
        <v>38553</v>
      </c>
      <c r="R30" s="15">
        <f>Table4[[#This Row],[29/10/2020 Registrations]]/Table4[[#This Row],[Enrolment]]</f>
        <v>0.84333369791097013</v>
      </c>
      <c r="S30" s="11">
        <v>38553</v>
      </c>
      <c r="T30" s="15">
        <f>Table4[[#This Row],[30/10/2020 Registrations]]/Table4[[#This Row],[Enrolment]]</f>
        <v>0.84333369791097013</v>
      </c>
      <c r="U30" s="20" t="s">
        <v>18</v>
      </c>
    </row>
    <row r="31" spans="1:21" x14ac:dyDescent="0.25">
      <c r="A31" t="s">
        <v>40</v>
      </c>
      <c r="B31" s="26">
        <v>37386</v>
      </c>
      <c r="C31" s="9">
        <v>25655</v>
      </c>
      <c r="D31" s="15">
        <f>C31/Table4[[#This Row],[Enrolment]]</f>
        <v>0.68621944043224736</v>
      </c>
      <c r="E31" s="11">
        <v>27384</v>
      </c>
      <c r="F31" s="15">
        <f>Table4[[#This Row],[21/10/2020 Registrations]]/Table4[[#This Row],[Enrolment]]</f>
        <v>0.73246669876424331</v>
      </c>
      <c r="G31" s="11">
        <v>28474</v>
      </c>
      <c r="H31" s="15">
        <f>Table4[[#This Row],[22/10/2020 Registrations]]/Table4[[#This Row],[Enrolment]]</f>
        <v>0.7616219975391858</v>
      </c>
      <c r="I31" s="11">
        <v>32122</v>
      </c>
      <c r="J31" s="15">
        <f>Table4[[#This Row],[23/10/2020 Registrations]]/Table4[[#This Row],[Enrolment]]</f>
        <v>0.85919863050339695</v>
      </c>
      <c r="K31" s="11">
        <v>33495</v>
      </c>
      <c r="L31" s="15">
        <f>Table4[[#This Row],[26/10/2020 Registrations]]/Table4[[#This Row],[Enrolment]]</f>
        <v>0.89592360776761359</v>
      </c>
      <c r="M31" s="11">
        <v>33815</v>
      </c>
      <c r="N31" s="15">
        <f>Table4[[#This Row],[27/10/2020 Registrations]]/Table4[[#This Row],[Enrolment]]</f>
        <v>0.90448296153640395</v>
      </c>
      <c r="O31" s="11">
        <v>34093</v>
      </c>
      <c r="P31" s="15">
        <f>Table4[[#This Row],[28/10/2020 Registrations]]/Table4[[#This Row],[Enrolment]]</f>
        <v>0.91191890012304067</v>
      </c>
      <c r="Q31" s="11">
        <v>34190</v>
      </c>
      <c r="R31" s="15">
        <f>Table4[[#This Row],[29/10/2020 Registrations]]/Table4[[#This Row],[Enrolment]]</f>
        <v>0.91451345423420527</v>
      </c>
      <c r="S31" s="11">
        <v>34190</v>
      </c>
      <c r="T31" s="15">
        <f>Table4[[#This Row],[30/10/2020 Registrations]]/Table4[[#This Row],[Enrolment]]</f>
        <v>0.91451345423420527</v>
      </c>
      <c r="U31" s="20" t="s">
        <v>18</v>
      </c>
    </row>
    <row r="32" spans="1:21" x14ac:dyDescent="0.25">
      <c r="A32" t="s">
        <v>41</v>
      </c>
      <c r="B32" s="26">
        <v>36059</v>
      </c>
      <c r="C32" s="9">
        <v>27963</v>
      </c>
      <c r="D32" s="15">
        <f>C32/Table4[[#This Row],[Enrolment]]</f>
        <v>0.77547907595884524</v>
      </c>
      <c r="E32" s="11">
        <v>29778</v>
      </c>
      <c r="F32" s="15">
        <f>Table4[[#This Row],[21/10/2020 Registrations]]/Table4[[#This Row],[Enrolment]]</f>
        <v>0.82581325050611498</v>
      </c>
      <c r="G32" s="11">
        <v>30631</v>
      </c>
      <c r="H32" s="15">
        <f>Table4[[#This Row],[22/10/2020 Registrations]]/Table4[[#This Row],[Enrolment]]</f>
        <v>0.849468925926953</v>
      </c>
      <c r="I32" s="11">
        <v>30901</v>
      </c>
      <c r="J32" s="15">
        <f>Table4[[#This Row],[23/10/2020 Registrations]]/Table4[[#This Row],[Enrolment]]</f>
        <v>0.85695665437200141</v>
      </c>
      <c r="K32" s="11">
        <v>30901</v>
      </c>
      <c r="L32" s="15">
        <f>Table4[[#This Row],[26/10/2020 Registrations]]/Table4[[#This Row],[Enrolment]]</f>
        <v>0.85695665437200141</v>
      </c>
      <c r="M32" s="11">
        <v>31063</v>
      </c>
      <c r="N32" s="15">
        <f>Table4[[#This Row],[27/10/2020 Registrations]]/Table4[[#This Row],[Enrolment]]</f>
        <v>0.86144929143903048</v>
      </c>
      <c r="O32" s="11">
        <v>31170</v>
      </c>
      <c r="P32" s="15">
        <f>Table4[[#This Row],[28/10/2020 Registrations]]/Table4[[#This Row],[Enrolment]]</f>
        <v>0.86441665048947558</v>
      </c>
      <c r="Q32" s="11">
        <v>31170</v>
      </c>
      <c r="R32" s="15">
        <f>Table4[[#This Row],[29/10/2020 Registrations]]/Table4[[#This Row],[Enrolment]]</f>
        <v>0.86441665048947558</v>
      </c>
      <c r="S32" s="11">
        <v>31170</v>
      </c>
      <c r="T32" s="15">
        <f>Table4[[#This Row],[30/10/2020 Registrations]]/Table4[[#This Row],[Enrolment]]</f>
        <v>0.86441665048947558</v>
      </c>
      <c r="U32" s="20" t="s">
        <v>18</v>
      </c>
    </row>
    <row r="33" spans="1:21" x14ac:dyDescent="0.25">
      <c r="A33" t="s">
        <v>42</v>
      </c>
      <c r="B33" s="26">
        <v>37520</v>
      </c>
      <c r="C33" s="9">
        <v>28926</v>
      </c>
      <c r="D33" s="15">
        <f>C33/Table4[[#This Row],[Enrolment]]</f>
        <v>0.77094882729211089</v>
      </c>
      <c r="E33" s="11">
        <v>31455</v>
      </c>
      <c r="F33" s="15">
        <f>Table4[[#This Row],[21/10/2020 Registrations]]/Table4[[#This Row],[Enrolment]]</f>
        <v>0.83835287846481876</v>
      </c>
      <c r="G33" s="11">
        <v>33395</v>
      </c>
      <c r="H33" s="15">
        <f>Table4[[#This Row],[22/10/2020 Registrations]]/Table4[[#This Row],[Enrolment]]</f>
        <v>0.89005863539445629</v>
      </c>
      <c r="I33" s="11">
        <v>34161</v>
      </c>
      <c r="J33" s="15">
        <f>Table4[[#This Row],[23/10/2020 Registrations]]/Table4[[#This Row],[Enrolment]]</f>
        <v>0.91047441364605541</v>
      </c>
      <c r="K33" s="11">
        <v>34297</v>
      </c>
      <c r="L33" s="15">
        <f>Table4[[#This Row],[26/10/2020 Registrations]]/Table4[[#This Row],[Enrolment]]</f>
        <v>0.91409914712153517</v>
      </c>
      <c r="M33" s="11">
        <v>34412</v>
      </c>
      <c r="N33" s="15">
        <f>Table4[[#This Row],[27/10/2020 Registrations]]/Table4[[#This Row],[Enrolment]]</f>
        <v>0.91716417910447756</v>
      </c>
      <c r="O33" s="11">
        <v>34470</v>
      </c>
      <c r="P33" s="15">
        <f>Table4[[#This Row],[28/10/2020 Registrations]]/Table4[[#This Row],[Enrolment]]</f>
        <v>0.91871002132196167</v>
      </c>
      <c r="Q33" s="11">
        <v>34533</v>
      </c>
      <c r="R33" s="15">
        <f>Table4[[#This Row],[29/10/2020 Registrations]]/Table4[[#This Row],[Enrolment]]</f>
        <v>0.92038912579957355</v>
      </c>
      <c r="S33" s="11">
        <v>34533</v>
      </c>
      <c r="T33" s="15">
        <f>Table4[[#This Row],[30/10/2020 Registrations]]/Table4[[#This Row],[Enrolment]]</f>
        <v>0.92038912579957355</v>
      </c>
      <c r="U33" s="20" t="s">
        <v>18</v>
      </c>
    </row>
    <row r="34" spans="1:21" x14ac:dyDescent="0.25">
      <c r="A34" t="s">
        <v>43</v>
      </c>
      <c r="B34" s="26">
        <v>36224</v>
      </c>
      <c r="C34" s="9">
        <v>19318</v>
      </c>
      <c r="D34" s="15">
        <f>C34/Table4[[#This Row],[Enrolment]]</f>
        <v>0.53329284452296821</v>
      </c>
      <c r="E34" s="11">
        <v>23375</v>
      </c>
      <c r="F34" s="15">
        <f>Table4[[#This Row],[21/10/2020 Registrations]]/Table4[[#This Row],[Enrolment]]</f>
        <v>0.64529041519434627</v>
      </c>
      <c r="G34" s="11">
        <v>27886</v>
      </c>
      <c r="H34" s="15">
        <f>Table4[[#This Row],[22/10/2020 Registrations]]/Table4[[#This Row],[Enrolment]]</f>
        <v>0.76982111307420498</v>
      </c>
      <c r="I34" s="11">
        <v>31033</v>
      </c>
      <c r="J34" s="15">
        <f>Table4[[#This Row],[23/10/2020 Registrations]]/Table4[[#This Row],[Enrolment]]</f>
        <v>0.85669721731448767</v>
      </c>
      <c r="K34" s="11">
        <v>32927</v>
      </c>
      <c r="L34" s="15">
        <f>Table4[[#This Row],[26/10/2020 Registrations]]/Table4[[#This Row],[Enrolment]]</f>
        <v>0.90898299469964661</v>
      </c>
      <c r="M34" s="11">
        <v>33024</v>
      </c>
      <c r="N34" s="15">
        <f>Table4[[#This Row],[27/10/2020 Registrations]]/Table4[[#This Row],[Enrolment]]</f>
        <v>0.91166077738515905</v>
      </c>
      <c r="O34" s="11">
        <v>33195</v>
      </c>
      <c r="P34" s="15">
        <f>Table4[[#This Row],[28/10/2020 Registrations]]/Table4[[#This Row],[Enrolment]]</f>
        <v>0.91638140459363959</v>
      </c>
      <c r="Q34" s="11">
        <v>33195</v>
      </c>
      <c r="R34" s="15">
        <f>Table4[[#This Row],[29/10/2020 Registrations]]/Table4[[#This Row],[Enrolment]]</f>
        <v>0.91638140459363959</v>
      </c>
      <c r="S34" s="11">
        <v>33195</v>
      </c>
      <c r="T34" s="15">
        <f>Table4[[#This Row],[30/10/2020 Registrations]]/Table4[[#This Row],[Enrolment]]</f>
        <v>0.91638140459363959</v>
      </c>
      <c r="U34" s="20" t="s">
        <v>18</v>
      </c>
    </row>
    <row r="35" spans="1:21" x14ac:dyDescent="0.25">
      <c r="A35" t="s">
        <v>44</v>
      </c>
      <c r="B35" s="26">
        <v>33051</v>
      </c>
      <c r="C35" s="9">
        <v>25801</v>
      </c>
      <c r="D35" s="15">
        <f>C35/Table4[[#This Row],[Enrolment]]</f>
        <v>0.78064203806238841</v>
      </c>
      <c r="E35" s="11">
        <v>25950</v>
      </c>
      <c r="F35" s="15">
        <f>Table4[[#This Row],[21/10/2020 Registrations]]/Table4[[#This Row],[Enrolment]]</f>
        <v>0.785150222383589</v>
      </c>
      <c r="G35" s="11">
        <v>28133</v>
      </c>
      <c r="H35" s="15">
        <f>Table4[[#This Row],[22/10/2020 Registrations]]/Table4[[#This Row],[Enrolment]]</f>
        <v>0.85119966112976919</v>
      </c>
      <c r="I35" s="11">
        <v>28366</v>
      </c>
      <c r="J35" s="15">
        <f>Table4[[#This Row],[23/10/2020 Registrations]]/Table4[[#This Row],[Enrolment]]</f>
        <v>0.85824937218238484</v>
      </c>
      <c r="K35" s="11">
        <v>28439</v>
      </c>
      <c r="L35" s="15">
        <f>Table4[[#This Row],[26/10/2020 Registrations]]/Table4[[#This Row],[Enrolment]]</f>
        <v>0.86045807993706691</v>
      </c>
      <c r="M35" s="11">
        <v>28516</v>
      </c>
      <c r="N35" s="15">
        <f>Table4[[#This Row],[27/10/2020 Registrations]]/Table4[[#This Row],[Enrolment]]</f>
        <v>0.86278781277419747</v>
      </c>
      <c r="O35" s="11">
        <v>28663</v>
      </c>
      <c r="P35" s="15">
        <f>Table4[[#This Row],[28/10/2020 Registrations]]/Table4[[#This Row],[Enrolment]]</f>
        <v>0.86723548455417387</v>
      </c>
      <c r="Q35" s="11">
        <v>28663</v>
      </c>
      <c r="R35" s="15">
        <f>Table4[[#This Row],[29/10/2020 Registrations]]/Table4[[#This Row],[Enrolment]]</f>
        <v>0.86723548455417387</v>
      </c>
      <c r="S35" s="11">
        <v>28663</v>
      </c>
      <c r="T35" s="15">
        <f>Table4[[#This Row],[30/10/2020 Registrations]]/Table4[[#This Row],[Enrolment]]</f>
        <v>0.86723548455417387</v>
      </c>
      <c r="U35" s="20" t="s">
        <v>18</v>
      </c>
    </row>
    <row r="36" spans="1:21" x14ac:dyDescent="0.25">
      <c r="A36" t="s">
        <v>45</v>
      </c>
      <c r="B36" s="26">
        <v>33589</v>
      </c>
      <c r="C36" s="9">
        <v>27708</v>
      </c>
      <c r="D36" s="15">
        <f>C36/Table4[[#This Row],[Enrolment]]</f>
        <v>0.82491291791955701</v>
      </c>
      <c r="E36" s="11">
        <v>27849</v>
      </c>
      <c r="F36" s="15">
        <f>Table4[[#This Row],[21/10/2020 Registrations]]/Table4[[#This Row],[Enrolment]]</f>
        <v>0.82911072077168124</v>
      </c>
      <c r="G36" s="11">
        <v>28361</v>
      </c>
      <c r="H36" s="15">
        <f>Table4[[#This Row],[22/10/2020 Registrations]]/Table4[[#This Row],[Enrolment]]</f>
        <v>0.84435380630563572</v>
      </c>
      <c r="I36" s="11">
        <v>29258</v>
      </c>
      <c r="J36" s="15">
        <f>Table4[[#This Row],[23/10/2020 Registrations]]/Table4[[#This Row],[Enrolment]]</f>
        <v>0.87105897764148976</v>
      </c>
      <c r="K36" s="11">
        <v>29258</v>
      </c>
      <c r="L36" s="15">
        <f>Table4[[#This Row],[26/10/2020 Registrations]]/Table4[[#This Row],[Enrolment]]</f>
        <v>0.87105897764148976</v>
      </c>
      <c r="M36" s="11">
        <v>29341</v>
      </c>
      <c r="N36" s="15">
        <f>Table4[[#This Row],[27/10/2020 Registrations]]/Table4[[#This Row],[Enrolment]]</f>
        <v>0.8735300247104707</v>
      </c>
      <c r="O36" s="11">
        <v>29467</v>
      </c>
      <c r="P36" s="15">
        <f>Table4[[#This Row],[28/10/2020 Registrations]]/Table4[[#This Row],[Enrolment]]</f>
        <v>0.87728125279109237</v>
      </c>
      <c r="Q36" s="11">
        <v>29542</v>
      </c>
      <c r="R36" s="15">
        <f>Table4[[#This Row],[29/10/2020 Registrations]]/Table4[[#This Row],[Enrolment]]</f>
        <v>0.87951412664860518</v>
      </c>
      <c r="S36" s="11">
        <v>29542</v>
      </c>
      <c r="T36" s="15">
        <f>Table4[[#This Row],[30/10/2020 Registrations]]/Table4[[#This Row],[Enrolment]]</f>
        <v>0.87951412664860518</v>
      </c>
      <c r="U36" s="20" t="s">
        <v>18</v>
      </c>
    </row>
    <row r="37" spans="1:21" x14ac:dyDescent="0.25">
      <c r="A37" t="s">
        <v>46</v>
      </c>
      <c r="B37" s="26">
        <v>34748</v>
      </c>
      <c r="C37" s="9">
        <v>23160</v>
      </c>
      <c r="D37" s="15">
        <f>C37/Table4[[#This Row],[Enrolment]]</f>
        <v>0.66651318061471165</v>
      </c>
      <c r="E37" s="11">
        <v>26639</v>
      </c>
      <c r="F37" s="15">
        <f>Table4[[#This Row],[21/10/2020 Registrations]]/Table4[[#This Row],[Enrolment]]</f>
        <v>0.76663405088062619</v>
      </c>
      <c r="G37" s="11">
        <v>29892</v>
      </c>
      <c r="H37" s="15">
        <f>Table4[[#This Row],[22/10/2020 Registrations]]/Table4[[#This Row],[Enrolment]]</f>
        <v>0.86025094969494642</v>
      </c>
      <c r="I37" s="11">
        <v>30431</v>
      </c>
      <c r="J37" s="15">
        <f>Table4[[#This Row],[23/10/2020 Registrations]]/Table4[[#This Row],[Enrolment]]</f>
        <v>0.87576263382065156</v>
      </c>
      <c r="K37" s="11">
        <v>30461</v>
      </c>
      <c r="L37" s="15">
        <f>Table4[[#This Row],[26/10/2020 Registrations]]/Table4[[#This Row],[Enrolment]]</f>
        <v>0.87662599286289855</v>
      </c>
      <c r="M37" s="11">
        <v>31429</v>
      </c>
      <c r="N37" s="15">
        <f>Table4[[#This Row],[27/10/2020 Registrations]]/Table4[[#This Row],[Enrolment]]</f>
        <v>0.9044837112927363</v>
      </c>
      <c r="O37" s="11">
        <v>31530</v>
      </c>
      <c r="P37" s="15">
        <f>Table4[[#This Row],[28/10/2020 Registrations]]/Table4[[#This Row],[Enrolment]]</f>
        <v>0.90739035340163465</v>
      </c>
      <c r="Q37" s="11">
        <v>31530</v>
      </c>
      <c r="R37" s="15">
        <f>Table4[[#This Row],[29/10/2020 Registrations]]/Table4[[#This Row],[Enrolment]]</f>
        <v>0.90739035340163465</v>
      </c>
      <c r="S37" s="11">
        <v>31530</v>
      </c>
      <c r="T37" s="15">
        <f>Table4[[#This Row],[30/10/2020 Registrations]]/Table4[[#This Row],[Enrolment]]</f>
        <v>0.90739035340163465</v>
      </c>
      <c r="U37" s="20" t="s">
        <v>18</v>
      </c>
    </row>
    <row r="38" spans="1:21" x14ac:dyDescent="0.25">
      <c r="A38" t="s">
        <v>47</v>
      </c>
      <c r="B38" s="26">
        <v>37368</v>
      </c>
      <c r="C38" s="9">
        <v>24783</v>
      </c>
      <c r="D38" s="15">
        <f>C38/Table4[[#This Row],[Enrolment]]</f>
        <v>0.66321451509312779</v>
      </c>
      <c r="E38" s="11">
        <v>28166</v>
      </c>
      <c r="F38" s="15">
        <f>Table4[[#This Row],[21/10/2020 Registrations]]/Table4[[#This Row],[Enrolment]]</f>
        <v>0.75374652108756157</v>
      </c>
      <c r="G38" s="11">
        <v>31076</v>
      </c>
      <c r="H38" s="15">
        <f>Table4[[#This Row],[22/10/2020 Registrations]]/Table4[[#This Row],[Enrolment]]</f>
        <v>0.83162063797901953</v>
      </c>
      <c r="I38" s="11">
        <v>32703</v>
      </c>
      <c r="J38" s="15">
        <f>Table4[[#This Row],[23/10/2020 Registrations]]/Table4[[#This Row],[Enrolment]]</f>
        <v>0.87516056518946694</v>
      </c>
      <c r="K38" s="11">
        <v>32852</v>
      </c>
      <c r="L38" s="15">
        <f>Table4[[#This Row],[26/10/2020 Registrations]]/Table4[[#This Row],[Enrolment]]</f>
        <v>0.87914793406122882</v>
      </c>
      <c r="M38" s="11">
        <v>33005</v>
      </c>
      <c r="N38" s="15">
        <f>Table4[[#This Row],[27/10/2020 Registrations]]/Table4[[#This Row],[Enrolment]]</f>
        <v>0.88324234639263544</v>
      </c>
      <c r="O38" s="11">
        <v>33121</v>
      </c>
      <c r="P38" s="15">
        <f>Table4[[#This Row],[28/10/2020 Registrations]]/Table4[[#This Row],[Enrolment]]</f>
        <v>0.88634660672232923</v>
      </c>
      <c r="Q38" s="11">
        <v>33121</v>
      </c>
      <c r="R38" s="15">
        <f>Table4[[#This Row],[29/10/2020 Registrations]]/Table4[[#This Row],[Enrolment]]</f>
        <v>0.88634660672232923</v>
      </c>
      <c r="S38" s="11">
        <v>33121</v>
      </c>
      <c r="T38" s="15">
        <f>Table4[[#This Row],[30/10/2020 Registrations]]/Table4[[#This Row],[Enrolment]]</f>
        <v>0.88634660672232923</v>
      </c>
      <c r="U38" s="20" t="s">
        <v>18</v>
      </c>
    </row>
    <row r="39" spans="1:21" x14ac:dyDescent="0.25">
      <c r="A39" t="s">
        <v>48</v>
      </c>
      <c r="B39" s="26">
        <v>24785</v>
      </c>
      <c r="C39" s="9">
        <v>9783</v>
      </c>
      <c r="D39" s="15">
        <f>C39/Table4[[#This Row],[Enrolment]]</f>
        <v>0.39471454508775466</v>
      </c>
      <c r="E39" s="11">
        <v>17229</v>
      </c>
      <c r="F39" s="15">
        <f>Table4[[#This Row],[21/10/2020 Registrations]]/Table4[[#This Row],[Enrolment]]</f>
        <v>0.69513818842041553</v>
      </c>
      <c r="G39" s="11">
        <v>18433</v>
      </c>
      <c r="H39" s="15">
        <f>Table4[[#This Row],[22/10/2020 Registrations]]/Table4[[#This Row],[Enrolment]]</f>
        <v>0.74371595723219686</v>
      </c>
      <c r="I39" s="11">
        <v>20542</v>
      </c>
      <c r="J39" s="15">
        <f>Table4[[#This Row],[23/10/2020 Registrations]]/Table4[[#This Row],[Enrolment]]</f>
        <v>0.82880774662094003</v>
      </c>
      <c r="K39" s="11">
        <v>20764</v>
      </c>
      <c r="L39" s="15">
        <f>Table4[[#This Row],[26/10/2020 Registrations]]/Table4[[#This Row],[Enrolment]]</f>
        <v>0.83776477708291308</v>
      </c>
      <c r="M39" s="11">
        <v>21011</v>
      </c>
      <c r="N39" s="15">
        <f>Table4[[#This Row],[27/10/2020 Registrations]]/Table4[[#This Row],[Enrolment]]</f>
        <v>0.84773048214645952</v>
      </c>
      <c r="O39" s="11">
        <v>21121</v>
      </c>
      <c r="P39" s="15">
        <f>Table4[[#This Row],[28/10/2020 Registrations]]/Table4[[#This Row],[Enrolment]]</f>
        <v>0.85216865039338308</v>
      </c>
      <c r="Q39" s="11">
        <v>21250</v>
      </c>
      <c r="R39" s="15">
        <f>Table4[[#This Row],[29/10/2020 Registrations]]/Table4[[#This Row],[Enrolment]]</f>
        <v>0.85737341133750256</v>
      </c>
      <c r="S39" s="11">
        <v>21250</v>
      </c>
      <c r="T39" s="15">
        <f>Table4[[#This Row],[30/10/2020 Registrations]]/Table4[[#This Row],[Enrolment]]</f>
        <v>0.85737341133750256</v>
      </c>
      <c r="U39" s="20" t="s">
        <v>18</v>
      </c>
    </row>
    <row r="40" spans="1:21" x14ac:dyDescent="0.25">
      <c r="A40" t="s">
        <v>49</v>
      </c>
      <c r="B40" s="26">
        <v>39141</v>
      </c>
      <c r="C40" s="9">
        <v>31403</v>
      </c>
      <c r="D40" s="15">
        <f>C40/Table4[[#This Row],[Enrolment]]</f>
        <v>0.80230448889910833</v>
      </c>
      <c r="E40" s="11">
        <v>31641</v>
      </c>
      <c r="F40" s="15">
        <f>Table4[[#This Row],[21/10/2020 Registrations]]/Table4[[#This Row],[Enrolment]]</f>
        <v>0.80838506936460486</v>
      </c>
      <c r="G40" s="11">
        <v>33991</v>
      </c>
      <c r="H40" s="15">
        <f>Table4[[#This Row],[22/10/2020 Registrations]]/Table4[[#This Row],[Enrolment]]</f>
        <v>0.86842441429702866</v>
      </c>
      <c r="I40" s="11">
        <v>34136</v>
      </c>
      <c r="J40" s="15">
        <f>Table4[[#This Row],[23/10/2020 Registrations]]/Table4[[#This Row],[Enrolment]]</f>
        <v>0.8721289696226463</v>
      </c>
      <c r="K40" s="11">
        <v>34136</v>
      </c>
      <c r="L40" s="15">
        <f>Table4[[#This Row],[26/10/2020 Registrations]]/Table4[[#This Row],[Enrolment]]</f>
        <v>0.8721289696226463</v>
      </c>
      <c r="M40" s="11">
        <v>34384</v>
      </c>
      <c r="N40" s="15">
        <f>Table4[[#This Row],[27/10/2020 Registrations]]/Table4[[#This Row],[Enrolment]]</f>
        <v>0.87846503666232334</v>
      </c>
      <c r="O40" s="11">
        <v>34848</v>
      </c>
      <c r="P40" s="15">
        <f>Table4[[#This Row],[28/10/2020 Registrations]]/Table4[[#This Row],[Enrolment]]</f>
        <v>0.89031961370429979</v>
      </c>
      <c r="Q40" s="11">
        <v>34848</v>
      </c>
      <c r="R40" s="15">
        <f>Table4[[#This Row],[29/10/2020 Registrations]]/Table4[[#This Row],[Enrolment]]</f>
        <v>0.89031961370429979</v>
      </c>
      <c r="S40" s="11">
        <v>34848</v>
      </c>
      <c r="T40" s="15">
        <f>Table4[[#This Row],[30/10/2020 Registrations]]/Table4[[#This Row],[Enrolment]]</f>
        <v>0.89031961370429979</v>
      </c>
      <c r="U40" s="20" t="s">
        <v>18</v>
      </c>
    </row>
    <row r="41" spans="1:21" x14ac:dyDescent="0.25">
      <c r="A41" t="s">
        <v>50</v>
      </c>
      <c r="B41" s="26">
        <v>39626</v>
      </c>
      <c r="C41" s="9">
        <v>31005</v>
      </c>
      <c r="D41" s="15">
        <f>C41/Table4[[#This Row],[Enrolment]]</f>
        <v>0.78244082168273354</v>
      </c>
      <c r="E41" s="11">
        <v>32217</v>
      </c>
      <c r="F41" s="15">
        <f>Table4[[#This Row],[21/10/2020 Registrations]]/Table4[[#This Row],[Enrolment]]</f>
        <v>0.81302680058547416</v>
      </c>
      <c r="G41" s="11">
        <v>33073</v>
      </c>
      <c r="H41" s="15">
        <f>Table4[[#This Row],[22/10/2020 Registrations]]/Table4[[#This Row],[Enrolment]]</f>
        <v>0.83462877908443955</v>
      </c>
      <c r="I41" s="11">
        <v>33777</v>
      </c>
      <c r="J41" s="15">
        <f>Table4[[#This Row],[23/10/2020 Registrations]]/Table4[[#This Row],[Enrolment]]</f>
        <v>0.85239489224246712</v>
      </c>
      <c r="K41" s="11">
        <v>33571</v>
      </c>
      <c r="L41" s="15">
        <f>Table4[[#This Row],[26/10/2020 Registrations]]/Table4[[#This Row],[Enrolment]]</f>
        <v>0.84719628526724877</v>
      </c>
      <c r="M41" s="11">
        <v>33694</v>
      </c>
      <c r="N41" s="15">
        <f>Table4[[#This Row],[27/10/2020 Registrations]]/Table4[[#This Row],[Enrolment]]</f>
        <v>0.85030030787866551</v>
      </c>
      <c r="O41" s="11">
        <v>34672</v>
      </c>
      <c r="P41" s="15">
        <f>Table4[[#This Row],[28/10/2020 Registrations]]/Table4[[#This Row],[Enrolment]]</f>
        <v>0.87498107303285722</v>
      </c>
      <c r="Q41" s="11">
        <v>35105</v>
      </c>
      <c r="R41" s="15">
        <f>Table4[[#This Row],[29/10/2020 Registrations]]/Table4[[#This Row],[Enrolment]]</f>
        <v>0.88590824206329177</v>
      </c>
      <c r="S41" s="11">
        <v>35125</v>
      </c>
      <c r="T41" s="15">
        <f>Table4[[#This Row],[30/10/2020 Registrations]]/Table4[[#This Row],[Enrolment]]</f>
        <v>0.88641296118709934</v>
      </c>
      <c r="U41" s="20" t="s">
        <v>18</v>
      </c>
    </row>
    <row r="42" spans="1:21" x14ac:dyDescent="0.25">
      <c r="A42" t="s">
        <v>51</v>
      </c>
      <c r="B42" s="26">
        <v>37987</v>
      </c>
      <c r="C42" s="9">
        <v>30417</v>
      </c>
      <c r="D42" s="15">
        <f>C42/Table4[[#This Row],[Enrolment]]</f>
        <v>0.80072129939189718</v>
      </c>
      <c r="E42" s="11">
        <v>30701</v>
      </c>
      <c r="F42" s="15">
        <f>Table4[[#This Row],[21/10/2020 Registrations]]/Table4[[#This Row],[Enrolment]]</f>
        <v>0.80819754126411669</v>
      </c>
      <c r="G42" s="11">
        <v>31568</v>
      </c>
      <c r="H42" s="15">
        <f>Table4[[#This Row],[22/10/2020 Registrations]]/Table4[[#This Row],[Enrolment]]</f>
        <v>0.83102113881064577</v>
      </c>
      <c r="I42" s="11">
        <v>33098</v>
      </c>
      <c r="J42" s="15">
        <f>Table4[[#This Row],[23/10/2020 Registrations]]/Table4[[#This Row],[Enrolment]]</f>
        <v>0.87129807565746176</v>
      </c>
      <c r="K42" s="11">
        <v>33143</v>
      </c>
      <c r="L42" s="15">
        <f>Table4[[#This Row],[26/10/2020 Registrations]]/Table4[[#This Row],[Enrolment]]</f>
        <v>0.87248269144707402</v>
      </c>
      <c r="M42" s="11">
        <v>33209</v>
      </c>
      <c r="N42" s="15">
        <f>Table4[[#This Row],[27/10/2020 Registrations]]/Table4[[#This Row],[Enrolment]]</f>
        <v>0.87422012793850523</v>
      </c>
      <c r="O42" s="11">
        <v>33209</v>
      </c>
      <c r="P42" s="15">
        <f>Table4[[#This Row],[28/10/2020 Registrations]]/Table4[[#This Row],[Enrolment]]</f>
        <v>0.87422012793850523</v>
      </c>
      <c r="Q42" s="11">
        <v>33430</v>
      </c>
      <c r="R42" s="15">
        <f>Table4[[#This Row],[29/10/2020 Registrations]]/Table4[[#This Row],[Enrolment]]</f>
        <v>0.88003790770526757</v>
      </c>
      <c r="S42" s="11">
        <v>33430</v>
      </c>
      <c r="T42" s="15">
        <f>Table4[[#This Row],[30/10/2020 Registrations]]/Table4[[#This Row],[Enrolment]]</f>
        <v>0.88003790770526757</v>
      </c>
      <c r="U42" s="20" t="s">
        <v>18</v>
      </c>
    </row>
    <row r="43" spans="1:21" x14ac:dyDescent="0.25">
      <c r="A43" t="s">
        <v>52</v>
      </c>
      <c r="B43" s="26">
        <v>35050</v>
      </c>
      <c r="C43" s="9">
        <v>22105</v>
      </c>
      <c r="D43" s="15">
        <f>C43/Table4[[#This Row],[Enrolment]]</f>
        <v>0.63067047075606275</v>
      </c>
      <c r="E43" s="11">
        <v>26571</v>
      </c>
      <c r="F43" s="15">
        <f>Table4[[#This Row],[21/10/2020 Registrations]]/Table4[[#This Row],[Enrolment]]</f>
        <v>0.75808844507845929</v>
      </c>
      <c r="G43" s="11">
        <v>27218</v>
      </c>
      <c r="H43" s="15">
        <f>Table4[[#This Row],[22/10/2020 Registrations]]/Table4[[#This Row],[Enrolment]]</f>
        <v>0.77654778887303855</v>
      </c>
      <c r="I43" s="11">
        <v>29332</v>
      </c>
      <c r="J43" s="15">
        <f>Table4[[#This Row],[23/10/2020 Registrations]]/Table4[[#This Row],[Enrolment]]</f>
        <v>0.83686162624821681</v>
      </c>
      <c r="K43" s="11">
        <v>30315</v>
      </c>
      <c r="L43" s="15">
        <f>Table4[[#This Row],[26/10/2020 Registrations]]/Table4[[#This Row],[Enrolment]]</f>
        <v>0.86490727532097</v>
      </c>
      <c r="M43" s="11">
        <v>30319</v>
      </c>
      <c r="N43" s="15">
        <f>Table4[[#This Row],[27/10/2020 Registrations]]/Table4[[#This Row],[Enrolment]]</f>
        <v>0.86502139800285305</v>
      </c>
      <c r="O43" s="11">
        <v>30468</v>
      </c>
      <c r="P43" s="15">
        <f>Table4[[#This Row],[28/10/2020 Registrations]]/Table4[[#This Row],[Enrolment]]</f>
        <v>0.86927246790299573</v>
      </c>
      <c r="Q43" s="11">
        <v>30491</v>
      </c>
      <c r="R43" s="15">
        <f>Table4[[#This Row],[29/10/2020 Registrations]]/Table4[[#This Row],[Enrolment]]</f>
        <v>0.86992867332382307</v>
      </c>
      <c r="S43" s="11">
        <v>30491</v>
      </c>
      <c r="T43" s="15">
        <f>Table4[[#This Row],[30/10/2020 Registrations]]/Table4[[#This Row],[Enrolment]]</f>
        <v>0.86992867332382307</v>
      </c>
      <c r="U43" s="20" t="s">
        <v>18</v>
      </c>
    </row>
    <row r="44" spans="1:21" x14ac:dyDescent="0.25">
      <c r="A44" t="s">
        <v>53</v>
      </c>
      <c r="B44" s="26">
        <v>35716</v>
      </c>
      <c r="C44" s="9">
        <v>28657</v>
      </c>
      <c r="D44" s="15">
        <f>C44/Table4[[#This Row],[Enrolment]]</f>
        <v>0.80235748684063168</v>
      </c>
      <c r="E44" s="11">
        <v>28980</v>
      </c>
      <c r="F44" s="15">
        <f>Table4[[#This Row],[21/10/2020 Registrations]]/Table4[[#This Row],[Enrolment]]</f>
        <v>0.81140105274946805</v>
      </c>
      <c r="G44" s="11">
        <v>30189</v>
      </c>
      <c r="H44" s="15">
        <f>Table4[[#This Row],[22/10/2020 Registrations]]/Table4[[#This Row],[Enrolment]]</f>
        <v>0.84525142793145924</v>
      </c>
      <c r="I44" s="11">
        <v>30610</v>
      </c>
      <c r="J44" s="15">
        <f>Table4[[#This Row],[23/10/2020 Registrations]]/Table4[[#This Row],[Enrolment]]</f>
        <v>0.85703886213461755</v>
      </c>
      <c r="K44" s="11">
        <v>30650</v>
      </c>
      <c r="L44" s="15">
        <f>Table4[[#This Row],[26/10/2020 Registrations]]/Table4[[#This Row],[Enrolment]]</f>
        <v>0.85815880837719793</v>
      </c>
      <c r="M44" s="11">
        <v>30804</v>
      </c>
      <c r="N44" s="15">
        <f>Table4[[#This Row],[27/10/2020 Registrations]]/Table4[[#This Row],[Enrolment]]</f>
        <v>0.8624706014111323</v>
      </c>
      <c r="O44" s="11">
        <v>30804</v>
      </c>
      <c r="P44" s="15">
        <f>Table4[[#This Row],[28/10/2020 Registrations]]/Table4[[#This Row],[Enrolment]]</f>
        <v>0.8624706014111323</v>
      </c>
      <c r="Q44" s="11">
        <v>31018</v>
      </c>
      <c r="R44" s="15">
        <f>Table4[[#This Row],[29/10/2020 Registrations]]/Table4[[#This Row],[Enrolment]]</f>
        <v>0.86846231380893713</v>
      </c>
      <c r="S44" s="11">
        <v>31018</v>
      </c>
      <c r="T44" s="15">
        <f>Table4[[#This Row],[30/10/2020 Registrations]]/Table4[[#This Row],[Enrolment]]</f>
        <v>0.86846231380893713</v>
      </c>
      <c r="U44" s="20" t="s">
        <v>18</v>
      </c>
    </row>
    <row r="45" spans="1:21" x14ac:dyDescent="0.25">
      <c r="A45" t="s">
        <v>54</v>
      </c>
      <c r="B45" s="26">
        <v>33668</v>
      </c>
      <c r="C45" s="9">
        <v>27544</v>
      </c>
      <c r="D45" s="15">
        <f>C45/Table4[[#This Row],[Enrolment]]</f>
        <v>0.81810621361530234</v>
      </c>
      <c r="E45" s="11">
        <v>28130</v>
      </c>
      <c r="F45" s="15">
        <f>Table4[[#This Row],[21/10/2020 Registrations]]/Table4[[#This Row],[Enrolment]]</f>
        <v>0.83551146489247952</v>
      </c>
      <c r="G45" s="11">
        <v>28686</v>
      </c>
      <c r="H45" s="15">
        <f>Table4[[#This Row],[22/10/2020 Registrations]]/Table4[[#This Row],[Enrolment]]</f>
        <v>0.85202566235000599</v>
      </c>
      <c r="I45" s="11">
        <v>28747</v>
      </c>
      <c r="J45" s="15">
        <f>Table4[[#This Row],[23/10/2020 Registrations]]/Table4[[#This Row],[Enrolment]]</f>
        <v>0.85383747178329572</v>
      </c>
      <c r="K45" s="11">
        <v>29073</v>
      </c>
      <c r="L45" s="15">
        <f>Table4[[#This Row],[26/10/2020 Registrations]]/Table4[[#This Row],[Enrolment]]</f>
        <v>0.86352025662350007</v>
      </c>
      <c r="M45" s="11">
        <v>29201</v>
      </c>
      <c r="N45" s="15">
        <f>Table4[[#This Row],[27/10/2020 Registrations]]/Table4[[#This Row],[Enrolment]]</f>
        <v>0.86732208625400975</v>
      </c>
      <c r="O45" s="11">
        <v>29279</v>
      </c>
      <c r="P45" s="15">
        <f>Table4[[#This Row],[28/10/2020 Registrations]]/Table4[[#This Row],[Enrolment]]</f>
        <v>0.86963882618510158</v>
      </c>
      <c r="Q45" s="11">
        <v>29279</v>
      </c>
      <c r="R45" s="15">
        <f>Table4[[#This Row],[29/10/2020 Registrations]]/Table4[[#This Row],[Enrolment]]</f>
        <v>0.86963882618510158</v>
      </c>
      <c r="S45" s="11">
        <v>29279</v>
      </c>
      <c r="T45" s="15">
        <f>Table4[[#This Row],[30/10/2020 Registrations]]/Table4[[#This Row],[Enrolment]]</f>
        <v>0.86963882618510158</v>
      </c>
      <c r="U45" s="20" t="s">
        <v>18</v>
      </c>
    </row>
    <row r="46" spans="1:21" x14ac:dyDescent="0.25">
      <c r="A46" t="s">
        <v>55</v>
      </c>
      <c r="B46" s="26">
        <v>35994</v>
      </c>
      <c r="C46" s="9">
        <v>28180</v>
      </c>
      <c r="D46" s="15">
        <f>C46/Table4[[#This Row],[Enrolment]]</f>
        <v>0.78290826248819245</v>
      </c>
      <c r="E46" s="11">
        <v>29915</v>
      </c>
      <c r="F46" s="15">
        <f>Table4[[#This Row],[21/10/2020 Registrations]]/Table4[[#This Row],[Enrolment]]</f>
        <v>0.83111074067900204</v>
      </c>
      <c r="G46" s="11">
        <v>29915</v>
      </c>
      <c r="H46" s="15">
        <f>Table4[[#This Row],[22/10/2020 Registrations]]/Table4[[#This Row],[Enrolment]]</f>
        <v>0.83111074067900204</v>
      </c>
      <c r="I46" s="11">
        <v>30937</v>
      </c>
      <c r="J46" s="15">
        <f>Table4[[#This Row],[23/10/2020 Registrations]]/Table4[[#This Row],[Enrolment]]</f>
        <v>0.8595043618380841</v>
      </c>
      <c r="K46" s="11">
        <v>31029</v>
      </c>
      <c r="L46" s="15">
        <f>Table4[[#This Row],[26/10/2020 Registrations]]/Table4[[#This Row],[Enrolment]]</f>
        <v>0.86206034339056514</v>
      </c>
      <c r="M46" s="11">
        <v>31171</v>
      </c>
      <c r="N46" s="15">
        <f>Table4[[#This Row],[27/10/2020 Registrations]]/Table4[[#This Row],[Enrolment]]</f>
        <v>0.86600544535200308</v>
      </c>
      <c r="O46" s="11">
        <v>31232</v>
      </c>
      <c r="P46" s="15">
        <f>Table4[[#This Row],[28/10/2020 Registrations]]/Table4[[#This Row],[Enrolment]]</f>
        <v>0.86770017225093066</v>
      </c>
      <c r="Q46" s="11">
        <v>31229</v>
      </c>
      <c r="R46" s="15">
        <f>Table4[[#This Row],[29/10/2020 Registrations]]/Table4[[#This Row],[Enrolment]]</f>
        <v>0.86761682502639326</v>
      </c>
      <c r="S46" s="11">
        <v>31229</v>
      </c>
      <c r="T46" s="15">
        <f>Table4[[#This Row],[30/10/2020 Registrations]]/Table4[[#This Row],[Enrolment]]</f>
        <v>0.86761682502639326</v>
      </c>
      <c r="U46" s="20" t="s">
        <v>18</v>
      </c>
    </row>
    <row r="47" spans="1:21" x14ac:dyDescent="0.25">
      <c r="A47" t="s">
        <v>56</v>
      </c>
      <c r="B47" s="26">
        <v>39041</v>
      </c>
      <c r="C47" s="9">
        <v>27801</v>
      </c>
      <c r="D47" s="15">
        <f>C47/Table4[[#This Row],[Enrolment]]</f>
        <v>0.7120975384851822</v>
      </c>
      <c r="E47" s="11">
        <v>28464</v>
      </c>
      <c r="F47" s="15">
        <f>Table4[[#This Row],[21/10/2020 Registrations]]/Table4[[#This Row],[Enrolment]]</f>
        <v>0.72907968545887658</v>
      </c>
      <c r="G47" s="11">
        <v>33879</v>
      </c>
      <c r="H47" s="15">
        <f>Table4[[#This Row],[22/10/2020 Registrations]]/Table4[[#This Row],[Enrolment]]</f>
        <v>0.86778002612637994</v>
      </c>
      <c r="I47" s="11">
        <v>33879</v>
      </c>
      <c r="J47" s="15">
        <f>Table4[[#This Row],[23/10/2020 Registrations]]/Table4[[#This Row],[Enrolment]]</f>
        <v>0.86778002612637994</v>
      </c>
      <c r="K47" s="11">
        <v>33944</v>
      </c>
      <c r="L47" s="15">
        <f>Table4[[#This Row],[26/10/2020 Registrations]]/Table4[[#This Row],[Enrolment]]</f>
        <v>0.86944494249634996</v>
      </c>
      <c r="M47" s="11">
        <v>34354</v>
      </c>
      <c r="N47" s="15">
        <f>Table4[[#This Row],[27/10/2020 Registrations]]/Table4[[#This Row],[Enrolment]]</f>
        <v>0.87994672267616092</v>
      </c>
      <c r="O47" s="11">
        <v>34473</v>
      </c>
      <c r="P47" s="15">
        <f>Table4[[#This Row],[28/10/2020 Registrations]]/Table4[[#This Row],[Enrolment]]</f>
        <v>0.88299480033810607</v>
      </c>
      <c r="Q47" s="11">
        <v>34512</v>
      </c>
      <c r="R47" s="15">
        <f>Table4[[#This Row],[29/10/2020 Registrations]]/Table4[[#This Row],[Enrolment]]</f>
        <v>0.88399375016008808</v>
      </c>
      <c r="S47" s="11">
        <v>34512</v>
      </c>
      <c r="T47" s="15">
        <f>Table4[[#This Row],[30/10/2020 Registrations]]/Table4[[#This Row],[Enrolment]]</f>
        <v>0.88399375016008808</v>
      </c>
      <c r="U47" s="20" t="s">
        <v>18</v>
      </c>
    </row>
    <row r="48" spans="1:21" x14ac:dyDescent="0.25">
      <c r="A48" t="s">
        <v>57</v>
      </c>
      <c r="B48" s="26">
        <v>36772</v>
      </c>
      <c r="C48" s="9">
        <v>29760</v>
      </c>
      <c r="D48" s="15">
        <f>C48/Table4[[#This Row],[Enrolment]]</f>
        <v>0.80931143261176985</v>
      </c>
      <c r="E48" s="11">
        <v>30586</v>
      </c>
      <c r="F48" s="15">
        <f>Table4[[#This Row],[21/10/2020 Registrations]]/Table4[[#This Row],[Enrolment]]</f>
        <v>0.83177417600348091</v>
      </c>
      <c r="G48" s="11">
        <v>31552</v>
      </c>
      <c r="H48" s="15">
        <f>Table4[[#This Row],[22/10/2020 Registrations]]/Table4[[#This Row],[Enrolment]]</f>
        <v>0.85804416403785488</v>
      </c>
      <c r="I48" s="11">
        <v>32380</v>
      </c>
      <c r="J48" s="15">
        <f>Table4[[#This Row],[23/10/2020 Registrations]]/Table4[[#This Row],[Enrolment]]</f>
        <v>0.88056129663874683</v>
      </c>
      <c r="K48" s="11">
        <v>32520</v>
      </c>
      <c r="L48" s="15">
        <f>Table4[[#This Row],[26/10/2020 Registrations]]/Table4[[#This Row],[Enrolment]]</f>
        <v>0.88436854128140974</v>
      </c>
      <c r="M48" s="11">
        <v>32677</v>
      </c>
      <c r="N48" s="15">
        <f>Table4[[#This Row],[27/10/2020 Registrations]]/Table4[[#This Row],[Enrolment]]</f>
        <v>0.88863809420211026</v>
      </c>
      <c r="O48" s="11">
        <v>32792</v>
      </c>
      <c r="P48" s="15">
        <f>Table4[[#This Row],[28/10/2020 Registrations]]/Table4[[#This Row],[Enrolment]]</f>
        <v>0.89176547373001191</v>
      </c>
      <c r="Q48" s="11">
        <v>32803</v>
      </c>
      <c r="R48" s="15">
        <f>Table4[[#This Row],[29/10/2020 Registrations]]/Table4[[#This Row],[Enrolment]]</f>
        <v>0.89206461438050688</v>
      </c>
      <c r="S48" s="11">
        <v>32803</v>
      </c>
      <c r="T48" s="15">
        <f>Table4[[#This Row],[30/10/2020 Registrations]]/Table4[[#This Row],[Enrolment]]</f>
        <v>0.89206461438050688</v>
      </c>
      <c r="U48" s="20" t="s">
        <v>18</v>
      </c>
    </row>
    <row r="49" spans="1:21" x14ac:dyDescent="0.25">
      <c r="A49" t="s">
        <v>58</v>
      </c>
      <c r="B49" s="26">
        <v>37052</v>
      </c>
      <c r="C49" s="9">
        <v>29224</v>
      </c>
      <c r="D49" s="15">
        <f>C49/Table4[[#This Row],[Enrolment]]</f>
        <v>0.78872935334125016</v>
      </c>
      <c r="E49" s="11">
        <v>29229</v>
      </c>
      <c r="F49" s="15">
        <f>Table4[[#This Row],[21/10/2020 Registrations]]/Table4[[#This Row],[Enrolment]]</f>
        <v>0.78886429882327536</v>
      </c>
      <c r="G49" s="11">
        <v>31119</v>
      </c>
      <c r="H49" s="15">
        <f>Table4[[#This Row],[22/10/2020 Registrations]]/Table4[[#This Row],[Enrolment]]</f>
        <v>0.83987369102882437</v>
      </c>
      <c r="I49" s="11">
        <v>32231</v>
      </c>
      <c r="J49" s="15">
        <f>Table4[[#This Row],[23/10/2020 Registrations]]/Table4[[#This Row],[Enrolment]]</f>
        <v>0.86988556623124258</v>
      </c>
      <c r="K49" s="11">
        <v>33083</v>
      </c>
      <c r="L49" s="15">
        <f>Table4[[#This Row],[26/10/2020 Registrations]]/Table4[[#This Row],[Enrolment]]</f>
        <v>0.89288027636834721</v>
      </c>
      <c r="M49" s="11">
        <v>33222</v>
      </c>
      <c r="N49" s="15">
        <f>Table4[[#This Row],[27/10/2020 Registrations]]/Table4[[#This Row],[Enrolment]]</f>
        <v>0.89663176076864948</v>
      </c>
      <c r="O49" s="11">
        <v>33264</v>
      </c>
      <c r="P49" s="15">
        <f>Table4[[#This Row],[28/10/2020 Registrations]]/Table4[[#This Row],[Enrolment]]</f>
        <v>0.89776530281766165</v>
      </c>
      <c r="Q49" s="11">
        <v>33362</v>
      </c>
      <c r="R49" s="15">
        <f>Table4[[#This Row],[29/10/2020 Registrations]]/Table4[[#This Row],[Enrolment]]</f>
        <v>0.90041023426535682</v>
      </c>
      <c r="S49" s="11">
        <v>33362</v>
      </c>
      <c r="T49" s="15">
        <f>Table4[[#This Row],[30/10/2020 Registrations]]/Table4[[#This Row],[Enrolment]]</f>
        <v>0.90041023426535682</v>
      </c>
      <c r="U49" s="20" t="s">
        <v>18</v>
      </c>
    </row>
    <row r="50" spans="1:21" x14ac:dyDescent="0.25">
      <c r="A50" t="s">
        <v>59</v>
      </c>
      <c r="B50" s="26">
        <v>36693</v>
      </c>
      <c r="C50" s="9">
        <v>28897</v>
      </c>
      <c r="D50" s="15">
        <f>C50/Table4[[#This Row],[Enrolment]]</f>
        <v>0.78753440710762268</v>
      </c>
      <c r="E50" s="11">
        <v>29256</v>
      </c>
      <c r="F50" s="15">
        <f>Table4[[#This Row],[21/10/2020 Registrations]]/Table4[[#This Row],[Enrolment]]</f>
        <v>0.79731828959202022</v>
      </c>
      <c r="G50" s="11">
        <v>31430</v>
      </c>
      <c r="H50" s="15">
        <f>Table4[[#This Row],[22/10/2020 Registrations]]/Table4[[#This Row],[Enrolment]]</f>
        <v>0.85656664758945844</v>
      </c>
      <c r="I50" s="11">
        <v>32161</v>
      </c>
      <c r="J50" s="15">
        <f>Table4[[#This Row],[23/10/2020 Registrations]]/Table4[[#This Row],[Enrolment]]</f>
        <v>0.87648870356743791</v>
      </c>
      <c r="K50" s="11">
        <v>32173</v>
      </c>
      <c r="L50" s="15">
        <f>Table4[[#This Row],[26/10/2020 Registrations]]/Table4[[#This Row],[Enrolment]]</f>
        <v>0.87681574142206964</v>
      </c>
      <c r="M50" s="11">
        <v>32474</v>
      </c>
      <c r="N50" s="15">
        <f>Table4[[#This Row],[27/10/2020 Registrations]]/Table4[[#This Row],[Enrolment]]</f>
        <v>0.88501894094241407</v>
      </c>
      <c r="O50" s="11">
        <v>32554</v>
      </c>
      <c r="P50" s="15">
        <f>Table4[[#This Row],[28/10/2020 Registrations]]/Table4[[#This Row],[Enrolment]]</f>
        <v>0.88719919330662522</v>
      </c>
      <c r="Q50" s="11">
        <v>32554</v>
      </c>
      <c r="R50" s="15">
        <f>Table4[[#This Row],[29/10/2020 Registrations]]/Table4[[#This Row],[Enrolment]]</f>
        <v>0.88719919330662522</v>
      </c>
      <c r="S50" s="11">
        <v>32554</v>
      </c>
      <c r="T50" s="15">
        <f>Table4[[#This Row],[30/10/2020 Registrations]]/Table4[[#This Row],[Enrolment]]</f>
        <v>0.88719919330662522</v>
      </c>
      <c r="U50" s="20" t="s">
        <v>18</v>
      </c>
    </row>
    <row r="51" spans="1:21" x14ac:dyDescent="0.25">
      <c r="A51" t="s">
        <v>60</v>
      </c>
      <c r="B51" s="26">
        <v>34938</v>
      </c>
      <c r="C51" s="9">
        <v>27634</v>
      </c>
      <c r="D51" s="15">
        <f>C51/Table4[[#This Row],[Enrolment]]</f>
        <v>0.79094395786822369</v>
      </c>
      <c r="E51" s="11">
        <v>29221</v>
      </c>
      <c r="F51" s="15">
        <f>Table4[[#This Row],[21/10/2020 Registrations]]/Table4[[#This Row],[Enrolment]]</f>
        <v>0.83636727918026221</v>
      </c>
      <c r="G51" s="11">
        <v>30290</v>
      </c>
      <c r="H51" s="15">
        <f>Table4[[#This Row],[22/10/2020 Registrations]]/Table4[[#This Row],[Enrolment]]</f>
        <v>0.86696433682523322</v>
      </c>
      <c r="I51" s="11">
        <v>30881</v>
      </c>
      <c r="J51" s="15">
        <f>Table4[[#This Row],[23/10/2020 Registrations]]/Table4[[#This Row],[Enrolment]]</f>
        <v>0.88388001602839317</v>
      </c>
      <c r="K51" s="11">
        <v>31145</v>
      </c>
      <c r="L51" s="15">
        <f>Table4[[#This Row],[26/10/2020 Registrations]]/Table4[[#This Row],[Enrolment]]</f>
        <v>0.8914362585150839</v>
      </c>
      <c r="M51" s="11">
        <v>31294</v>
      </c>
      <c r="N51" s="15">
        <f>Table4[[#This Row],[27/10/2020 Registrations]]/Table4[[#This Row],[Enrolment]]</f>
        <v>0.8957009559791631</v>
      </c>
      <c r="O51" s="11">
        <v>31349</v>
      </c>
      <c r="P51" s="15">
        <f>Table4[[#This Row],[28/10/2020 Registrations]]/Table4[[#This Row],[Enrolment]]</f>
        <v>0.89727517316389027</v>
      </c>
      <c r="Q51" s="11">
        <v>31349</v>
      </c>
      <c r="R51" s="15">
        <f>Table4[[#This Row],[29/10/2020 Registrations]]/Table4[[#This Row],[Enrolment]]</f>
        <v>0.89727517316389027</v>
      </c>
      <c r="S51" s="11">
        <v>31349</v>
      </c>
      <c r="T51" s="15">
        <f>Table4[[#This Row],[30/10/2020 Registrations]]/Table4[[#This Row],[Enrolment]]</f>
        <v>0.89727517316389027</v>
      </c>
      <c r="U51" s="20" t="s">
        <v>18</v>
      </c>
    </row>
    <row r="52" spans="1:21" x14ac:dyDescent="0.25">
      <c r="A52" t="s">
        <v>61</v>
      </c>
      <c r="B52" s="26">
        <v>37695</v>
      </c>
      <c r="C52" s="9">
        <v>21284</v>
      </c>
      <c r="D52" s="15">
        <f>C52/Table4[[#This Row],[Enrolment]]</f>
        <v>0.56463721979042314</v>
      </c>
      <c r="E52" s="11">
        <v>23015</v>
      </c>
      <c r="F52" s="15">
        <f>Table4[[#This Row],[21/10/2020 Registrations]]/Table4[[#This Row],[Enrolment]]</f>
        <v>0.61055842949993366</v>
      </c>
      <c r="G52" s="11">
        <v>30655</v>
      </c>
      <c r="H52" s="15">
        <f>Table4[[#This Row],[22/10/2020 Registrations]]/Table4[[#This Row],[Enrolment]]</f>
        <v>0.81323782995092186</v>
      </c>
      <c r="I52" s="11">
        <v>30655</v>
      </c>
      <c r="J52" s="15">
        <f>Table4[[#This Row],[23/10/2020 Registrations]]/Table4[[#This Row],[Enrolment]]</f>
        <v>0.81323782995092186</v>
      </c>
      <c r="K52" s="11">
        <v>31893</v>
      </c>
      <c r="L52" s="15">
        <f>Table4[[#This Row],[26/10/2020 Registrations]]/Table4[[#This Row],[Enrolment]]</f>
        <v>0.84608038201352964</v>
      </c>
      <c r="M52" s="11">
        <v>32084</v>
      </c>
      <c r="N52" s="15">
        <f>Table4[[#This Row],[27/10/2020 Registrations]]/Table4[[#This Row],[Enrolment]]</f>
        <v>0.85114736702480431</v>
      </c>
      <c r="O52" s="11">
        <v>32171</v>
      </c>
      <c r="P52" s="15">
        <f>Table4[[#This Row],[28/10/2020 Registrations]]/Table4[[#This Row],[Enrolment]]</f>
        <v>0.85345536543308131</v>
      </c>
      <c r="Q52" s="11">
        <v>32224</v>
      </c>
      <c r="R52" s="15">
        <f>Table4[[#This Row],[29/10/2020 Registrations]]/Table4[[#This Row],[Enrolment]]</f>
        <v>0.85486138745191675</v>
      </c>
      <c r="S52" s="11">
        <v>32224</v>
      </c>
      <c r="T52" s="15">
        <f>Table4[[#This Row],[30/10/2020 Registrations]]/Table4[[#This Row],[Enrolment]]</f>
        <v>0.85486138745191675</v>
      </c>
      <c r="U52" s="20" t="s">
        <v>18</v>
      </c>
    </row>
    <row r="53" spans="1:21" x14ac:dyDescent="0.25">
      <c r="A53" t="s">
        <v>62</v>
      </c>
      <c r="B53" s="26">
        <v>37369</v>
      </c>
      <c r="C53" s="9">
        <v>23581</v>
      </c>
      <c r="D53" s="15">
        <f>C53/Table4[[#This Row],[Enrolment]]</f>
        <v>0.63103106853274105</v>
      </c>
      <c r="E53" s="11">
        <v>29358</v>
      </c>
      <c r="F53" s="15">
        <f>Table4[[#This Row],[21/10/2020 Registrations]]/Table4[[#This Row],[Enrolment]]</f>
        <v>0.78562444807193133</v>
      </c>
      <c r="G53" s="11">
        <v>32586</v>
      </c>
      <c r="H53" s="15">
        <f>Table4[[#This Row],[22/10/2020 Registrations]]/Table4[[#This Row],[Enrolment]]</f>
        <v>0.87200620835451848</v>
      </c>
      <c r="I53" s="11">
        <v>32624</v>
      </c>
      <c r="J53" s="15">
        <f>Table4[[#This Row],[23/10/2020 Registrations]]/Table4[[#This Row],[Enrolment]]</f>
        <v>0.87302309400840272</v>
      </c>
      <c r="K53" s="11">
        <v>32624</v>
      </c>
      <c r="L53" s="15">
        <f>Table4[[#This Row],[26/10/2020 Registrations]]/Table4[[#This Row],[Enrolment]]</f>
        <v>0.87302309400840272</v>
      </c>
      <c r="M53" s="11">
        <v>33380</v>
      </c>
      <c r="N53" s="15">
        <f>Table4[[#This Row],[27/10/2020 Registrations]]/Table4[[#This Row],[Enrolment]]</f>
        <v>0.89325376649094168</v>
      </c>
      <c r="O53" s="11">
        <v>33541</v>
      </c>
      <c r="P53" s="15">
        <f>Table4[[#This Row],[28/10/2020 Registrations]]/Table4[[#This Row],[Enrolment]]</f>
        <v>0.89756215044555643</v>
      </c>
      <c r="Q53" s="11">
        <v>33541</v>
      </c>
      <c r="R53" s="15">
        <f>Table4[[#This Row],[29/10/2020 Registrations]]/Table4[[#This Row],[Enrolment]]</f>
        <v>0.89756215044555643</v>
      </c>
      <c r="S53" s="11">
        <v>33544</v>
      </c>
      <c r="T53" s="15">
        <f>Table4[[#This Row],[30/10/2020 Registrations]]/Table4[[#This Row],[Enrolment]]</f>
        <v>0.89764243089191575</v>
      </c>
      <c r="U53" s="20" t="s">
        <v>18</v>
      </c>
    </row>
    <row r="54" spans="1:21" x14ac:dyDescent="0.25">
      <c r="A54" t="s">
        <v>63</v>
      </c>
      <c r="B54" s="26">
        <v>36912</v>
      </c>
      <c r="C54" s="9">
        <v>24721</v>
      </c>
      <c r="D54" s="15">
        <f>C54/Table4[[#This Row],[Enrolment]]</f>
        <v>0.6697280017338535</v>
      </c>
      <c r="E54" s="11">
        <v>27977</v>
      </c>
      <c r="F54" s="15">
        <f>Table4[[#This Row],[21/10/2020 Registrations]]/Table4[[#This Row],[Enrolment]]</f>
        <v>0.75793779800606853</v>
      </c>
      <c r="G54" s="11">
        <v>29562</v>
      </c>
      <c r="H54" s="15">
        <f>Table4[[#This Row],[22/10/2020 Registrations]]/Table4[[#This Row],[Enrolment]]</f>
        <v>0.80087776332899874</v>
      </c>
      <c r="I54" s="11">
        <v>30469</v>
      </c>
      <c r="J54" s="15">
        <f>Table4[[#This Row],[23/10/2020 Registrations]]/Table4[[#This Row],[Enrolment]]</f>
        <v>0.82544971824880797</v>
      </c>
      <c r="K54" s="11">
        <v>30665</v>
      </c>
      <c r="L54" s="15">
        <f>Table4[[#This Row],[26/10/2020 Registrations]]/Table4[[#This Row],[Enrolment]]</f>
        <v>0.8307596445600347</v>
      </c>
      <c r="M54" s="11">
        <v>30768</v>
      </c>
      <c r="N54" s="15">
        <f>Table4[[#This Row],[27/10/2020 Registrations]]/Table4[[#This Row],[Enrolment]]</f>
        <v>0.8335500650195059</v>
      </c>
      <c r="O54" s="11">
        <v>30832</v>
      </c>
      <c r="P54" s="15">
        <f>Table4[[#This Row],[28/10/2020 Registrations]]/Table4[[#This Row],[Enrolment]]</f>
        <v>0.83528391850888595</v>
      </c>
      <c r="Q54" s="11">
        <v>30832</v>
      </c>
      <c r="R54" s="15">
        <f>Table4[[#This Row],[29/10/2020 Registrations]]/Table4[[#This Row],[Enrolment]]</f>
        <v>0.83528391850888595</v>
      </c>
      <c r="S54" s="11">
        <v>30858</v>
      </c>
      <c r="T54" s="15">
        <f>Table4[[#This Row],[30/10/2020 Registrations]]/Table4[[#This Row],[Enrolment]]</f>
        <v>0.83598829648894668</v>
      </c>
      <c r="U54" s="20" t="s">
        <v>18</v>
      </c>
    </row>
    <row r="55" spans="1:21" x14ac:dyDescent="0.25">
      <c r="A55" t="s">
        <v>64</v>
      </c>
      <c r="B55" s="26">
        <v>38199</v>
      </c>
      <c r="C55" s="9">
        <v>29418</v>
      </c>
      <c r="D55" s="15">
        <f>C55/Table4[[#This Row],[Enrolment]]</f>
        <v>0.77012487237885807</v>
      </c>
      <c r="E55" s="11">
        <v>30290</v>
      </c>
      <c r="F55" s="15">
        <f>Table4[[#This Row],[21/10/2020 Registrations]]/Table4[[#This Row],[Enrolment]]</f>
        <v>0.79295269509673028</v>
      </c>
      <c r="G55" s="11">
        <v>31535</v>
      </c>
      <c r="H55" s="15">
        <f>Table4[[#This Row],[22/10/2020 Registrations]]/Table4[[#This Row],[Enrolment]]</f>
        <v>0.82554517133956384</v>
      </c>
      <c r="I55" s="11">
        <v>32322</v>
      </c>
      <c r="J55" s="15">
        <f>Table4[[#This Row],[23/10/2020 Registrations]]/Table4[[#This Row],[Enrolment]]</f>
        <v>0.8461478049163591</v>
      </c>
      <c r="K55" s="11">
        <v>32348</v>
      </c>
      <c r="L55" s="15">
        <f>Table4[[#This Row],[26/10/2020 Registrations]]/Table4[[#This Row],[Enrolment]]</f>
        <v>0.84682845100657089</v>
      </c>
      <c r="M55" s="11">
        <v>32410</v>
      </c>
      <c r="N55" s="15">
        <f>Table4[[#This Row],[27/10/2020 Registrations]]/Table4[[#This Row],[Enrolment]]</f>
        <v>0.84845153014476815</v>
      </c>
      <c r="O55" s="11">
        <v>32794</v>
      </c>
      <c r="P55" s="15">
        <f>Table4[[#This Row],[28/10/2020 Registrations]]/Table4[[#This Row],[Enrolment]]</f>
        <v>0.85850414932328067</v>
      </c>
      <c r="Q55" s="11">
        <v>32803</v>
      </c>
      <c r="R55" s="15">
        <f>Table4[[#This Row],[29/10/2020 Registrations]]/Table4[[#This Row],[Enrolment]]</f>
        <v>0.8587397575852771</v>
      </c>
      <c r="S55" s="11">
        <v>32803</v>
      </c>
      <c r="T55" s="15">
        <f>Table4[[#This Row],[30/10/2020 Registrations]]/Table4[[#This Row],[Enrolment]]</f>
        <v>0.8587397575852771</v>
      </c>
      <c r="U55" s="20" t="s">
        <v>18</v>
      </c>
    </row>
    <row r="56" spans="1:21" x14ac:dyDescent="0.25">
      <c r="A56" t="s">
        <v>65</v>
      </c>
      <c r="B56" s="26">
        <v>38663</v>
      </c>
      <c r="C56" s="9">
        <v>29707</v>
      </c>
      <c r="D56" s="15">
        <f>C56/Table4[[#This Row],[Enrolment]]</f>
        <v>0.7683573442309185</v>
      </c>
      <c r="E56" s="11">
        <v>31762</v>
      </c>
      <c r="F56" s="15">
        <f>Table4[[#This Row],[21/10/2020 Registrations]]/Table4[[#This Row],[Enrolment]]</f>
        <v>0.82150893619222509</v>
      </c>
      <c r="G56" s="11">
        <v>34123</v>
      </c>
      <c r="H56" s="15">
        <f>Table4[[#This Row],[22/10/2020 Registrations]]/Table4[[#This Row],[Enrolment]]</f>
        <v>0.88257507177404759</v>
      </c>
      <c r="I56" s="11">
        <v>34583</v>
      </c>
      <c r="J56" s="15">
        <f>Table4[[#This Row],[23/10/2020 Registrations]]/Table4[[#This Row],[Enrolment]]</f>
        <v>0.89447275172645679</v>
      </c>
      <c r="K56" s="11">
        <v>34741</v>
      </c>
      <c r="L56" s="15">
        <f>Table4[[#This Row],[26/10/2020 Registrations]]/Table4[[#This Row],[Enrolment]]</f>
        <v>0.89855934614489308</v>
      </c>
      <c r="M56" s="11">
        <v>34910</v>
      </c>
      <c r="N56" s="15">
        <f>Table4[[#This Row],[27/10/2020 Registrations]]/Table4[[#This Row],[Enrolment]]</f>
        <v>0.90293045030132169</v>
      </c>
      <c r="O56" s="11">
        <v>34969</v>
      </c>
      <c r="P56" s="15">
        <f>Table4[[#This Row],[28/10/2020 Registrations]]/Table4[[#This Row],[Enrolment]]</f>
        <v>0.90445645707782629</v>
      </c>
      <c r="Q56" s="11">
        <v>34971</v>
      </c>
      <c r="R56" s="15">
        <f>Table4[[#This Row],[29/10/2020 Registrations]]/Table4[[#This Row],[Enrolment]]</f>
        <v>0.90450818612109773</v>
      </c>
      <c r="S56" s="11">
        <v>34971</v>
      </c>
      <c r="T56" s="15">
        <f>Table4[[#This Row],[30/10/2020 Registrations]]/Table4[[#This Row],[Enrolment]]</f>
        <v>0.90450818612109773</v>
      </c>
      <c r="U56" s="20" t="s">
        <v>18</v>
      </c>
    </row>
    <row r="57" spans="1:21" x14ac:dyDescent="0.25">
      <c r="A57" t="s">
        <v>66</v>
      </c>
      <c r="B57" s="26">
        <v>35064</v>
      </c>
      <c r="C57" s="9">
        <v>23476</v>
      </c>
      <c r="D57" s="15">
        <f>C57/Table4[[#This Row],[Enrolment]]</f>
        <v>0.66951859456992924</v>
      </c>
      <c r="E57" s="11">
        <v>23476</v>
      </c>
      <c r="F57" s="15">
        <f>Table4[[#This Row],[21/10/2020 Registrations]]/Table4[[#This Row],[Enrolment]]</f>
        <v>0.66951859456992924</v>
      </c>
      <c r="G57" s="11">
        <v>26975</v>
      </c>
      <c r="H57" s="15">
        <f>Table4[[#This Row],[22/10/2020 Registrations]]/Table4[[#This Row],[Enrolment]]</f>
        <v>0.76930755190508782</v>
      </c>
      <c r="I57" s="11">
        <v>31372</v>
      </c>
      <c r="J57" s="15">
        <f>Table4[[#This Row],[23/10/2020 Registrations]]/Table4[[#This Row],[Enrolment]]</f>
        <v>0.89470682181154459</v>
      </c>
      <c r="K57" s="11">
        <v>31373</v>
      </c>
      <c r="L57" s="15">
        <f>Table4[[#This Row],[26/10/2020 Registrations]]/Table4[[#This Row],[Enrolment]]</f>
        <v>0.89473534109057729</v>
      </c>
      <c r="M57" s="11">
        <v>31646</v>
      </c>
      <c r="N57" s="15">
        <f>Table4[[#This Row],[27/10/2020 Registrations]]/Table4[[#This Row],[Enrolment]]</f>
        <v>0.90252110426648413</v>
      </c>
      <c r="O57" s="11">
        <v>31701</v>
      </c>
      <c r="P57" s="15">
        <f>Table4[[#This Row],[28/10/2020 Registrations]]/Table4[[#This Row],[Enrolment]]</f>
        <v>0.90408966461327855</v>
      </c>
      <c r="Q57" s="11">
        <v>31701</v>
      </c>
      <c r="R57" s="15">
        <f>Table4[[#This Row],[29/10/2020 Registrations]]/Table4[[#This Row],[Enrolment]]</f>
        <v>0.90408966461327855</v>
      </c>
      <c r="S57" s="11">
        <v>31724</v>
      </c>
      <c r="T57" s="15">
        <f>Table4[[#This Row],[30/10/2020 Registrations]]/Table4[[#This Row],[Enrolment]]</f>
        <v>0.90474560803102899</v>
      </c>
      <c r="U57" s="20" t="s">
        <v>18</v>
      </c>
    </row>
    <row r="58" spans="1:21" x14ac:dyDescent="0.25">
      <c r="A58" t="s">
        <v>67</v>
      </c>
      <c r="B58" s="26">
        <v>36020</v>
      </c>
      <c r="C58" s="9">
        <v>28867</v>
      </c>
      <c r="D58" s="15">
        <f>C58/Table4[[#This Row],[Enrolment]]</f>
        <v>0.80141588006662967</v>
      </c>
      <c r="E58" s="11">
        <v>29752</v>
      </c>
      <c r="F58" s="15">
        <f>Table4[[#This Row],[21/10/2020 Registrations]]/Table4[[#This Row],[Enrolment]]</f>
        <v>0.82598556357579123</v>
      </c>
      <c r="G58" s="11">
        <v>30718</v>
      </c>
      <c r="H58" s="15">
        <f>Table4[[#This Row],[22/10/2020 Registrations]]/Table4[[#This Row],[Enrolment]]</f>
        <v>0.85280399777901161</v>
      </c>
      <c r="I58" s="11">
        <v>31135</v>
      </c>
      <c r="J58" s="15">
        <f>Table4[[#This Row],[23/10/2020 Registrations]]/Table4[[#This Row],[Enrolment]]</f>
        <v>0.86438089950027763</v>
      </c>
      <c r="K58" s="11">
        <v>31246</v>
      </c>
      <c r="L58" s="15">
        <f>Table4[[#This Row],[26/10/2020 Registrations]]/Table4[[#This Row],[Enrolment]]</f>
        <v>0.86746252082176567</v>
      </c>
      <c r="M58" s="11">
        <v>31413</v>
      </c>
      <c r="N58" s="15">
        <f>Table4[[#This Row],[27/10/2020 Registrations]]/Table4[[#This Row],[Enrolment]]</f>
        <v>0.87209883398112165</v>
      </c>
      <c r="O58" s="11">
        <v>31459</v>
      </c>
      <c r="P58" s="15">
        <f>Table4[[#This Row],[28/10/2020 Registrations]]/Table4[[#This Row],[Enrolment]]</f>
        <v>0.87337590227651307</v>
      </c>
      <c r="Q58" s="11">
        <v>31459</v>
      </c>
      <c r="R58" s="15">
        <f>Table4[[#This Row],[29/10/2020 Registrations]]/Table4[[#This Row],[Enrolment]]</f>
        <v>0.87337590227651307</v>
      </c>
      <c r="S58" s="11">
        <v>31459</v>
      </c>
      <c r="T58" s="15">
        <f>Table4[[#This Row],[30/10/2020 Registrations]]/Table4[[#This Row],[Enrolment]]</f>
        <v>0.87337590227651307</v>
      </c>
      <c r="U58" s="20" t="s">
        <v>18</v>
      </c>
    </row>
    <row r="59" spans="1:21" x14ac:dyDescent="0.25">
      <c r="A59" t="s">
        <v>68</v>
      </c>
      <c r="B59" s="26">
        <v>38267</v>
      </c>
      <c r="C59" s="9">
        <v>31633</v>
      </c>
      <c r="D59" s="15">
        <f>C59/Table4[[#This Row],[Enrolment]]</f>
        <v>0.82663914077403511</v>
      </c>
      <c r="E59" s="11">
        <v>31994</v>
      </c>
      <c r="F59" s="15">
        <f>Table4[[#This Row],[21/10/2020 Registrations]]/Table4[[#This Row],[Enrolment]]</f>
        <v>0.83607285650821861</v>
      </c>
      <c r="G59" s="11">
        <v>33583</v>
      </c>
      <c r="H59" s="15">
        <f>Table4[[#This Row],[22/10/2020 Registrations]]/Table4[[#This Row],[Enrolment]]</f>
        <v>0.87759688504455535</v>
      </c>
      <c r="I59" s="11">
        <v>34048</v>
      </c>
      <c r="J59" s="15">
        <f>Table4[[#This Row],[23/10/2020 Registrations]]/Table4[[#This Row],[Enrolment]]</f>
        <v>0.88974834713983331</v>
      </c>
      <c r="K59" s="11">
        <v>34115</v>
      </c>
      <c r="L59" s="15">
        <f>Table4[[#This Row],[26/10/2020 Registrations]]/Table4[[#This Row],[Enrolment]]</f>
        <v>0.89149920296861529</v>
      </c>
      <c r="M59" s="11">
        <v>34471</v>
      </c>
      <c r="N59" s="15">
        <f>Table4[[#This Row],[27/10/2020 Registrations]]/Table4[[#This Row],[Enrolment]]</f>
        <v>0.90080225782005385</v>
      </c>
      <c r="O59" s="11">
        <v>34520</v>
      </c>
      <c r="P59" s="15">
        <f>Table4[[#This Row],[28/10/2020 Registrations]]/Table4[[#This Row],[Enrolment]]</f>
        <v>0.90208273447095411</v>
      </c>
      <c r="Q59" s="11">
        <v>34618</v>
      </c>
      <c r="R59" s="15">
        <f>Table4[[#This Row],[29/10/2020 Registrations]]/Table4[[#This Row],[Enrolment]]</f>
        <v>0.90464368777275461</v>
      </c>
      <c r="S59" s="11">
        <v>34618</v>
      </c>
      <c r="T59" s="15">
        <f>Table4[[#This Row],[30/10/2020 Registrations]]/Table4[[#This Row],[Enrolment]]</f>
        <v>0.90464368777275461</v>
      </c>
      <c r="U59" s="20" t="s">
        <v>18</v>
      </c>
    </row>
    <row r="60" spans="1:21" x14ac:dyDescent="0.25">
      <c r="A60" t="s">
        <v>69</v>
      </c>
      <c r="B60" s="26">
        <v>39448</v>
      </c>
      <c r="C60" s="9">
        <v>19715</v>
      </c>
      <c r="D60" s="15">
        <f>C60/Table4[[#This Row],[Enrolment]]</f>
        <v>0.49977185155140946</v>
      </c>
      <c r="E60" s="11">
        <v>26246</v>
      </c>
      <c r="F60" s="15">
        <f>Table4[[#This Row],[21/10/2020 Registrations]]/Table4[[#This Row],[Enrolment]]</f>
        <v>0.6653315757452849</v>
      </c>
      <c r="G60" s="11">
        <v>30161</v>
      </c>
      <c r="H60" s="15">
        <f>Table4[[#This Row],[22/10/2020 Registrations]]/Table4[[#This Row],[Enrolment]]</f>
        <v>0.76457615088217401</v>
      </c>
      <c r="I60" s="11">
        <v>31966</v>
      </c>
      <c r="J60" s="15">
        <f>Table4[[#This Row],[23/10/2020 Registrations]]/Table4[[#This Row],[Enrolment]]</f>
        <v>0.81033258973838973</v>
      </c>
      <c r="K60" s="11">
        <v>33499</v>
      </c>
      <c r="L60" s="15">
        <f>Table4[[#This Row],[26/10/2020 Registrations]]/Table4[[#This Row],[Enrolment]]</f>
        <v>0.84919387548164671</v>
      </c>
      <c r="M60" s="11">
        <v>33686</v>
      </c>
      <c r="N60" s="15">
        <f>Table4[[#This Row],[27/10/2020 Registrations]]/Table4[[#This Row],[Enrolment]]</f>
        <v>0.85393429324680592</v>
      </c>
      <c r="O60" s="11">
        <v>33761</v>
      </c>
      <c r="P60" s="15">
        <f>Table4[[#This Row],[28/10/2020 Registrations]]/Table4[[#This Row],[Enrolment]]</f>
        <v>0.85583553031839388</v>
      </c>
      <c r="Q60" s="11">
        <v>33796</v>
      </c>
      <c r="R60" s="15">
        <f>Table4[[#This Row],[29/10/2020 Registrations]]/Table4[[#This Row],[Enrolment]]</f>
        <v>0.85672277428513488</v>
      </c>
      <c r="S60" s="11">
        <v>33796</v>
      </c>
      <c r="T60" s="15">
        <f>Table4[[#This Row],[30/10/2020 Registrations]]/Table4[[#This Row],[Enrolment]]</f>
        <v>0.85672277428513488</v>
      </c>
      <c r="U60" s="20" t="s">
        <v>18</v>
      </c>
    </row>
    <row r="61" spans="1:21" x14ac:dyDescent="0.25">
      <c r="A61" t="s">
        <v>70</v>
      </c>
      <c r="B61" s="26">
        <v>35823</v>
      </c>
      <c r="C61" s="9">
        <v>16212</v>
      </c>
      <c r="D61" s="15">
        <f>C61/Table4[[#This Row],[Enrolment]]</f>
        <v>0.45255841219328363</v>
      </c>
      <c r="E61" s="11">
        <v>17103</v>
      </c>
      <c r="F61" s="15">
        <f>Table4[[#This Row],[21/10/2020 Registrations]]/Table4[[#This Row],[Enrolment]]</f>
        <v>0.4774307009463194</v>
      </c>
      <c r="G61" s="11">
        <v>23047</v>
      </c>
      <c r="H61" s="15">
        <f>Table4[[#This Row],[22/10/2020 Registrations]]/Table4[[#This Row],[Enrolment]]</f>
        <v>0.64335761940652658</v>
      </c>
      <c r="I61" s="11">
        <v>29041</v>
      </c>
      <c r="J61" s="15">
        <f>Table4[[#This Row],[23/10/2020 Registrations]]/Table4[[#This Row],[Enrolment]]</f>
        <v>0.81068028919967616</v>
      </c>
      <c r="K61" s="11">
        <v>30217</v>
      </c>
      <c r="L61" s="15">
        <f>Table4[[#This Row],[26/10/2020 Registrations]]/Table4[[#This Row],[Enrolment]]</f>
        <v>0.84350836055048428</v>
      </c>
      <c r="M61" s="11">
        <v>30311</v>
      </c>
      <c r="N61" s="15">
        <f>Table4[[#This Row],[27/10/2020 Registrations]]/Table4[[#This Row],[Enrolment]]</f>
        <v>0.84613237305641631</v>
      </c>
      <c r="O61" s="11">
        <v>30456</v>
      </c>
      <c r="P61" s="15">
        <f>Table4[[#This Row],[28/10/2020 Registrations]]/Table4[[#This Row],[Enrolment]]</f>
        <v>0.85018005192194956</v>
      </c>
      <c r="Q61" s="11">
        <v>30472</v>
      </c>
      <c r="R61" s="15">
        <f>Table4[[#This Row],[29/10/2020 Registrations]]/Table4[[#This Row],[Enrolment]]</f>
        <v>0.8506266923484912</v>
      </c>
      <c r="S61" s="11">
        <v>30472</v>
      </c>
      <c r="T61" s="15">
        <f>Table4[[#This Row],[30/10/2020 Registrations]]/Table4[[#This Row],[Enrolment]]</f>
        <v>0.8506266923484912</v>
      </c>
      <c r="U61" s="20" t="s">
        <v>18</v>
      </c>
    </row>
    <row r="62" spans="1:21" x14ac:dyDescent="0.25">
      <c r="A62" t="s">
        <v>71</v>
      </c>
      <c r="B62" s="26">
        <v>35607</v>
      </c>
      <c r="C62" s="9">
        <v>23332</v>
      </c>
      <c r="D62" s="15">
        <f>C62/Table4[[#This Row],[Enrolment]]</f>
        <v>0.65526441430055893</v>
      </c>
      <c r="E62" s="11">
        <v>23332</v>
      </c>
      <c r="F62" s="15">
        <f>Table4[[#This Row],[21/10/2020 Registrations]]/Table4[[#This Row],[Enrolment]]</f>
        <v>0.65526441430055893</v>
      </c>
      <c r="G62" s="11">
        <v>26707</v>
      </c>
      <c r="H62" s="15">
        <f>Table4[[#This Row],[22/10/2020 Registrations]]/Table4[[#This Row],[Enrolment]]</f>
        <v>0.75004914763950914</v>
      </c>
      <c r="I62" s="11">
        <v>32079</v>
      </c>
      <c r="J62" s="15">
        <f>Table4[[#This Row],[23/10/2020 Registrations]]/Table4[[#This Row],[Enrolment]]</f>
        <v>0.90091835874968407</v>
      </c>
      <c r="K62" s="11">
        <v>32079</v>
      </c>
      <c r="L62" s="15">
        <f>Table4[[#This Row],[26/10/2020 Registrations]]/Table4[[#This Row],[Enrolment]]</f>
        <v>0.90091835874968407</v>
      </c>
      <c r="M62" s="11">
        <v>32472</v>
      </c>
      <c r="N62" s="15">
        <f>Table4[[#This Row],[27/10/2020 Registrations]]/Table4[[#This Row],[Enrolment]]</f>
        <v>0.91195551436515288</v>
      </c>
      <c r="O62" s="11">
        <v>32472</v>
      </c>
      <c r="P62" s="15">
        <f>Table4[[#This Row],[28/10/2020 Registrations]]/Table4[[#This Row],[Enrolment]]</f>
        <v>0.91195551436515288</v>
      </c>
      <c r="Q62" s="11">
        <v>32547</v>
      </c>
      <c r="R62" s="15">
        <f>Table4[[#This Row],[29/10/2020 Registrations]]/Table4[[#This Row],[Enrolment]]</f>
        <v>0.91406184177268512</v>
      </c>
      <c r="S62" s="11">
        <v>32547</v>
      </c>
      <c r="T62" s="15">
        <f>Table4[[#This Row],[30/10/2020 Registrations]]/Table4[[#This Row],[Enrolment]]</f>
        <v>0.91406184177268512</v>
      </c>
      <c r="U62" s="20" t="s">
        <v>18</v>
      </c>
    </row>
    <row r="63" spans="1:21" x14ac:dyDescent="0.25">
      <c r="A63" t="s">
        <v>72</v>
      </c>
      <c r="B63" s="26">
        <v>34141</v>
      </c>
      <c r="C63" s="9">
        <v>24081</v>
      </c>
      <c r="D63" s="15">
        <f>C63/Table4[[#This Row],[Enrolment]]</f>
        <v>0.70533962098356817</v>
      </c>
      <c r="E63" s="11">
        <v>27504</v>
      </c>
      <c r="F63" s="15">
        <f>Table4[[#This Row],[21/10/2020 Registrations]]/Table4[[#This Row],[Enrolment]]</f>
        <v>0.80560030461907972</v>
      </c>
      <c r="G63" s="11">
        <v>28916</v>
      </c>
      <c r="H63" s="15">
        <f>Table4[[#This Row],[22/10/2020 Registrations]]/Table4[[#This Row],[Enrolment]]</f>
        <v>0.84695820274742972</v>
      </c>
      <c r="I63" s="11">
        <v>30080</v>
      </c>
      <c r="J63" s="15">
        <f>Table4[[#This Row],[23/10/2020 Registrations]]/Table4[[#This Row],[Enrolment]]</f>
        <v>0.88105210743680618</v>
      </c>
      <c r="K63" s="11">
        <v>30124</v>
      </c>
      <c r="L63" s="15">
        <f>Table4[[#This Row],[26/10/2020 Registrations]]/Table4[[#This Row],[Enrolment]]</f>
        <v>0.88234088046630155</v>
      </c>
      <c r="M63" s="11">
        <v>30424</v>
      </c>
      <c r="N63" s="15">
        <f>Table4[[#This Row],[27/10/2020 Registrations]]/Table4[[#This Row],[Enrolment]]</f>
        <v>0.8911279693037697</v>
      </c>
      <c r="O63" s="11">
        <v>30507</v>
      </c>
      <c r="P63" s="15">
        <f>Table4[[#This Row],[28/10/2020 Registrations]]/Table4[[#This Row],[Enrolment]]</f>
        <v>0.8935590638821358</v>
      </c>
      <c r="Q63" s="11">
        <v>30587</v>
      </c>
      <c r="R63" s="15">
        <f>Table4[[#This Row],[29/10/2020 Registrations]]/Table4[[#This Row],[Enrolment]]</f>
        <v>0.89590228757212731</v>
      </c>
      <c r="S63" s="11">
        <v>30587</v>
      </c>
      <c r="T63" s="15">
        <f>Table4[[#This Row],[30/10/2020 Registrations]]/Table4[[#This Row],[Enrolment]]</f>
        <v>0.89590228757212731</v>
      </c>
      <c r="U63" s="20" t="s">
        <v>18</v>
      </c>
    </row>
    <row r="64" spans="1:21" x14ac:dyDescent="0.25">
      <c r="A64" t="s">
        <v>73</v>
      </c>
      <c r="B64" s="26">
        <v>34935</v>
      </c>
      <c r="C64" s="9">
        <v>26291</v>
      </c>
      <c r="D64" s="15">
        <f>C64/Table4[[#This Row],[Enrolment]]</f>
        <v>0.75256905681980824</v>
      </c>
      <c r="E64" s="11">
        <v>29468</v>
      </c>
      <c r="F64" s="15">
        <f>Table4[[#This Row],[21/10/2020 Registrations]]/Table4[[#This Row],[Enrolment]]</f>
        <v>0.84350937455274078</v>
      </c>
      <c r="G64" s="11">
        <v>29468</v>
      </c>
      <c r="H64" s="15">
        <f>Table4[[#This Row],[22/10/2020 Registrations]]/Table4[[#This Row],[Enrolment]]</f>
        <v>0.84350937455274078</v>
      </c>
      <c r="I64" s="11">
        <v>31381</v>
      </c>
      <c r="J64" s="15">
        <f>Table4[[#This Row],[23/10/2020 Registrations]]/Table4[[#This Row],[Enrolment]]</f>
        <v>0.89826821239444687</v>
      </c>
      <c r="K64" s="11">
        <v>31381</v>
      </c>
      <c r="L64" s="15">
        <f>Table4[[#This Row],[26/10/2020 Registrations]]/Table4[[#This Row],[Enrolment]]</f>
        <v>0.89826821239444687</v>
      </c>
      <c r="M64" s="11">
        <v>32242</v>
      </c>
      <c r="N64" s="15">
        <f>Table4[[#This Row],[27/10/2020 Registrations]]/Table4[[#This Row],[Enrolment]]</f>
        <v>0.92291398311149275</v>
      </c>
      <c r="O64" s="11">
        <v>32299</v>
      </c>
      <c r="P64" s="15">
        <f>Table4[[#This Row],[28/10/2020 Registrations]]/Table4[[#This Row],[Enrolment]]</f>
        <v>0.92454558465722059</v>
      </c>
      <c r="Q64" s="11">
        <v>32299</v>
      </c>
      <c r="R64" s="15">
        <f>Table4[[#This Row],[29/10/2020 Registrations]]/Table4[[#This Row],[Enrolment]]</f>
        <v>0.92454558465722059</v>
      </c>
      <c r="S64" s="11">
        <v>32299</v>
      </c>
      <c r="T64" s="15">
        <f>Table4[[#This Row],[30/10/2020 Registrations]]/Table4[[#This Row],[Enrolment]]</f>
        <v>0.92454558465722059</v>
      </c>
      <c r="U64" s="20" t="s">
        <v>18</v>
      </c>
    </row>
    <row r="65" spans="1:21" x14ac:dyDescent="0.25">
      <c r="A65" t="s">
        <v>74</v>
      </c>
      <c r="B65" s="26">
        <v>36991</v>
      </c>
      <c r="C65" s="9">
        <v>24714</v>
      </c>
      <c r="D65" s="15">
        <f>C65/Table4[[#This Row],[Enrolment]]</f>
        <v>0.66810845881430614</v>
      </c>
      <c r="E65" s="11">
        <v>29800</v>
      </c>
      <c r="F65" s="15">
        <f>Table4[[#This Row],[21/10/2020 Registrations]]/Table4[[#This Row],[Enrolment]]</f>
        <v>0.8056013624935795</v>
      </c>
      <c r="G65" s="11">
        <v>31089</v>
      </c>
      <c r="H65" s="15">
        <f>Table4[[#This Row],[22/10/2020 Registrations]]/Table4[[#This Row],[Enrolment]]</f>
        <v>0.84044767646184204</v>
      </c>
      <c r="I65" s="11">
        <v>31172</v>
      </c>
      <c r="J65" s="15">
        <f>Table4[[#This Row],[23/10/2020 Registrations]]/Table4[[#This Row],[Enrolment]]</f>
        <v>0.84269146549160612</v>
      </c>
      <c r="K65" s="11">
        <v>31409</v>
      </c>
      <c r="L65" s="15">
        <f>Table4[[#This Row],[26/10/2020 Registrations]]/Table4[[#This Row],[Enrolment]]</f>
        <v>0.84909842934767921</v>
      </c>
      <c r="M65" s="11">
        <v>31486</v>
      </c>
      <c r="N65" s="15">
        <f>Table4[[#This Row],[27/10/2020 Registrations]]/Table4[[#This Row],[Enrolment]]</f>
        <v>0.85118001676083377</v>
      </c>
      <c r="O65" s="11">
        <v>31565</v>
      </c>
      <c r="P65" s="15">
        <f>Table4[[#This Row],[28/10/2020 Registrations]]/Table4[[#This Row],[Enrolment]]</f>
        <v>0.8533156713795248</v>
      </c>
      <c r="Q65" s="11">
        <v>31564</v>
      </c>
      <c r="R65" s="15">
        <f>Table4[[#This Row],[29/10/2020 Registrations]]/Table4[[#This Row],[Enrolment]]</f>
        <v>0.85328863777675645</v>
      </c>
      <c r="S65" s="11">
        <v>31564</v>
      </c>
      <c r="T65" s="15">
        <f>Table4[[#This Row],[30/10/2020 Registrations]]/Table4[[#This Row],[Enrolment]]</f>
        <v>0.85328863777675645</v>
      </c>
      <c r="U65" s="20" t="s">
        <v>18</v>
      </c>
    </row>
    <row r="66" spans="1:21" x14ac:dyDescent="0.25">
      <c r="A66" t="s">
        <v>75</v>
      </c>
      <c r="B66" s="26">
        <v>35577</v>
      </c>
      <c r="C66" s="9">
        <v>29602</v>
      </c>
      <c r="D66" s="15">
        <f>C66/Table4[[#This Row],[Enrolment]]</f>
        <v>0.83205441717963857</v>
      </c>
      <c r="E66" s="11">
        <v>29602</v>
      </c>
      <c r="F66" s="15">
        <f>Table4[[#This Row],[21/10/2020 Registrations]]/Table4[[#This Row],[Enrolment]]</f>
        <v>0.83205441717963857</v>
      </c>
      <c r="G66" s="11">
        <v>30359</v>
      </c>
      <c r="H66" s="15">
        <f>Table4[[#This Row],[22/10/2020 Registrations]]/Table4[[#This Row],[Enrolment]]</f>
        <v>0.85333220901144002</v>
      </c>
      <c r="I66" s="11">
        <v>31820</v>
      </c>
      <c r="J66" s="15">
        <f>Table4[[#This Row],[23/10/2020 Registrations]]/Table4[[#This Row],[Enrolment]]</f>
        <v>0.89439806616634343</v>
      </c>
      <c r="K66" s="11">
        <v>32108</v>
      </c>
      <c r="L66" s="15">
        <f>Table4[[#This Row],[26/10/2020 Registrations]]/Table4[[#This Row],[Enrolment]]</f>
        <v>0.9024931837985215</v>
      </c>
      <c r="M66" s="11">
        <v>32746</v>
      </c>
      <c r="N66" s="15">
        <f>Table4[[#This Row],[27/10/2020 Registrations]]/Table4[[#This Row],[Enrolment]]</f>
        <v>0.92042611799758267</v>
      </c>
      <c r="O66" s="11">
        <v>32845</v>
      </c>
      <c r="P66" s="15">
        <f>Table4[[#This Row],[28/10/2020 Registrations]]/Table4[[#This Row],[Enrolment]]</f>
        <v>0.92320881468364391</v>
      </c>
      <c r="Q66" s="11">
        <v>32845</v>
      </c>
      <c r="R66" s="15">
        <f>Table4[[#This Row],[29/10/2020 Registrations]]/Table4[[#This Row],[Enrolment]]</f>
        <v>0.92320881468364391</v>
      </c>
      <c r="S66" s="11">
        <v>32868</v>
      </c>
      <c r="T66" s="15">
        <f>Table4[[#This Row],[30/10/2020 Registrations]]/Table4[[#This Row],[Enrolment]]</f>
        <v>0.92385529977232483</v>
      </c>
      <c r="U66" s="20" t="s">
        <v>18</v>
      </c>
    </row>
    <row r="67" spans="1:21" x14ac:dyDescent="0.25">
      <c r="A67" t="s">
        <v>76</v>
      </c>
      <c r="B67" s="26">
        <v>38319</v>
      </c>
      <c r="C67" s="9">
        <v>30428</v>
      </c>
      <c r="D67" s="15">
        <f>C67/Table4[[#This Row],[Enrolment]]</f>
        <v>0.7940708264829458</v>
      </c>
      <c r="E67" s="11">
        <v>30807</v>
      </c>
      <c r="F67" s="15">
        <f>Table4[[#This Row],[21/10/2020 Registrations]]/Table4[[#This Row],[Enrolment]]</f>
        <v>0.80396148124951072</v>
      </c>
      <c r="G67" s="11">
        <v>32073</v>
      </c>
      <c r="H67" s="15">
        <f>Table4[[#This Row],[22/10/2020 Registrations]]/Table4[[#This Row],[Enrolment]]</f>
        <v>0.83699992170985671</v>
      </c>
      <c r="I67" s="11">
        <v>33024</v>
      </c>
      <c r="J67" s="15">
        <f>Table4[[#This Row],[23/10/2020 Registrations]]/Table4[[#This Row],[Enrolment]]</f>
        <v>0.86181789712675172</v>
      </c>
      <c r="K67" s="11">
        <v>33313</v>
      </c>
      <c r="L67" s="15">
        <f>Table4[[#This Row],[26/10/2020 Registrations]]/Table4[[#This Row],[Enrolment]]</f>
        <v>0.86935984759518781</v>
      </c>
      <c r="M67" s="11">
        <v>33539</v>
      </c>
      <c r="N67" s="15">
        <f>Table4[[#This Row],[27/10/2020 Registrations]]/Table4[[#This Row],[Enrolment]]</f>
        <v>0.87525770505493361</v>
      </c>
      <c r="O67" s="11">
        <v>33613</v>
      </c>
      <c r="P67" s="15">
        <f>Table4[[#This Row],[28/10/2020 Registrations]]/Table4[[#This Row],[Enrolment]]</f>
        <v>0.87718886192228396</v>
      </c>
      <c r="Q67" s="11">
        <v>33613</v>
      </c>
      <c r="R67" s="15">
        <f>Table4[[#This Row],[29/10/2020 Registrations]]/Table4[[#This Row],[Enrolment]]</f>
        <v>0.87718886192228396</v>
      </c>
      <c r="S67" s="11">
        <v>33613</v>
      </c>
      <c r="T67" s="15">
        <f>Table4[[#This Row],[30/10/2020 Registrations]]/Table4[[#This Row],[Enrolment]]</f>
        <v>0.87718886192228396</v>
      </c>
      <c r="U67" s="20" t="s">
        <v>18</v>
      </c>
    </row>
    <row r="68" spans="1:21" x14ac:dyDescent="0.25">
      <c r="A68" t="s">
        <v>77</v>
      </c>
      <c r="B68" s="26">
        <v>35635</v>
      </c>
      <c r="C68" s="9">
        <v>26702</v>
      </c>
      <c r="D68" s="15">
        <f>C68/Table4[[#This Row],[Enrolment]]</f>
        <v>0.74931948926617087</v>
      </c>
      <c r="E68" s="11">
        <v>27532</v>
      </c>
      <c r="F68" s="15">
        <f>Table4[[#This Row],[21/10/2020 Registrations]]/Table4[[#This Row],[Enrolment]]</f>
        <v>0.77261119685702262</v>
      </c>
      <c r="G68" s="11">
        <v>28991</v>
      </c>
      <c r="H68" s="15">
        <f>Table4[[#This Row],[22/10/2020 Registrations]]/Table4[[#This Row],[Enrolment]]</f>
        <v>0.81355409007997759</v>
      </c>
      <c r="I68" s="11">
        <v>29544</v>
      </c>
      <c r="J68" s="15">
        <f>Table4[[#This Row],[23/10/2020 Registrations]]/Table4[[#This Row],[Enrolment]]</f>
        <v>0.82907254104111128</v>
      </c>
      <c r="K68" s="11">
        <v>29544</v>
      </c>
      <c r="L68" s="15">
        <f>Table4[[#This Row],[26/10/2020 Registrations]]/Table4[[#This Row],[Enrolment]]</f>
        <v>0.82907254104111128</v>
      </c>
      <c r="M68" s="11">
        <v>29819</v>
      </c>
      <c r="N68" s="15">
        <f>Table4[[#This Row],[27/10/2020 Registrations]]/Table4[[#This Row],[Enrolment]]</f>
        <v>0.8367896730742248</v>
      </c>
      <c r="O68" s="11">
        <v>29843</v>
      </c>
      <c r="P68" s="15">
        <f>Table4[[#This Row],[28/10/2020 Registrations]]/Table4[[#This Row],[Enrolment]]</f>
        <v>0.83746316823347833</v>
      </c>
      <c r="Q68" s="11">
        <v>29843</v>
      </c>
      <c r="R68" s="15">
        <f>Table4[[#This Row],[29/10/2020 Registrations]]/Table4[[#This Row],[Enrolment]]</f>
        <v>0.83746316823347833</v>
      </c>
      <c r="S68" s="11">
        <v>29843</v>
      </c>
      <c r="T68" s="15">
        <f>Table4[[#This Row],[30/10/2020 Registrations]]/Table4[[#This Row],[Enrolment]]</f>
        <v>0.83746316823347833</v>
      </c>
      <c r="U68" s="20" t="s">
        <v>18</v>
      </c>
    </row>
    <row r="69" spans="1:21" x14ac:dyDescent="0.25">
      <c r="A69" t="s">
        <v>78</v>
      </c>
      <c r="B69" s="26">
        <v>33405</v>
      </c>
      <c r="C69" s="9">
        <v>20199</v>
      </c>
      <c r="D69" s="15">
        <f>C69/Table4[[#This Row],[Enrolment]]</f>
        <v>0.60466995958688818</v>
      </c>
      <c r="E69" s="11">
        <v>25913</v>
      </c>
      <c r="F69" s="15">
        <f>Table4[[#This Row],[21/10/2020 Registrations]]/Table4[[#This Row],[Enrolment]]</f>
        <v>0.7757221972758569</v>
      </c>
      <c r="G69" s="11">
        <v>26185</v>
      </c>
      <c r="H69" s="15">
        <f>Table4[[#This Row],[22/10/2020 Registrations]]/Table4[[#This Row],[Enrolment]]</f>
        <v>0.7838646909145337</v>
      </c>
      <c r="I69" s="11">
        <v>27649</v>
      </c>
      <c r="J69" s="15">
        <f>Table4[[#This Row],[23/10/2020 Registrations]]/Table4[[#This Row],[Enrolment]]</f>
        <v>0.8276904654991768</v>
      </c>
      <c r="K69" s="11">
        <v>29137</v>
      </c>
      <c r="L69" s="15">
        <f>Table4[[#This Row],[26/10/2020 Registrations]]/Table4[[#This Row],[Enrolment]]</f>
        <v>0.87223469540487952</v>
      </c>
      <c r="M69" s="11">
        <v>29293</v>
      </c>
      <c r="N69" s="15">
        <f>Table4[[#This Row],[27/10/2020 Registrations]]/Table4[[#This Row],[Enrolment]]</f>
        <v>0.87690465499176773</v>
      </c>
      <c r="O69" s="11">
        <v>29305</v>
      </c>
      <c r="P69" s="15">
        <f>Table4[[#This Row],[28/10/2020 Registrations]]/Table4[[#This Row],[Enrolment]]</f>
        <v>0.8772638826522976</v>
      </c>
      <c r="Q69" s="11">
        <v>29305</v>
      </c>
      <c r="R69" s="15">
        <f>Table4[[#This Row],[29/10/2020 Registrations]]/Table4[[#This Row],[Enrolment]]</f>
        <v>0.8772638826522976</v>
      </c>
      <c r="S69" s="11">
        <v>29305</v>
      </c>
      <c r="T69" s="15">
        <f>Table4[[#This Row],[30/10/2020 Registrations]]/Table4[[#This Row],[Enrolment]]</f>
        <v>0.8772638826522976</v>
      </c>
      <c r="U69" s="20" t="s">
        <v>18</v>
      </c>
    </row>
    <row r="70" spans="1:21" x14ac:dyDescent="0.25">
      <c r="A70" t="s">
        <v>79</v>
      </c>
      <c r="B70" s="26">
        <v>41071</v>
      </c>
      <c r="C70" s="9">
        <v>27100</v>
      </c>
      <c r="D70" s="15">
        <f>C70/Table4[[#This Row],[Enrolment]]</f>
        <v>0.65983297217014436</v>
      </c>
      <c r="E70" s="11">
        <v>27100</v>
      </c>
      <c r="F70" s="15">
        <f>Table4[[#This Row],[21/10/2020 Registrations]]/Table4[[#This Row],[Enrolment]]</f>
        <v>0.65983297217014436</v>
      </c>
      <c r="G70" s="11">
        <v>33240</v>
      </c>
      <c r="H70" s="15">
        <f>Table4[[#This Row],[22/10/2020 Registrations]]/Table4[[#This Row],[Enrolment]]</f>
        <v>0.80933018431496673</v>
      </c>
      <c r="I70" s="11">
        <v>35298</v>
      </c>
      <c r="J70" s="15">
        <f>Table4[[#This Row],[23/10/2020 Registrations]]/Table4[[#This Row],[Enrolment]]</f>
        <v>0.85943853327165154</v>
      </c>
      <c r="K70" s="11">
        <v>35432</v>
      </c>
      <c r="L70" s="15">
        <f>Table4[[#This Row],[26/10/2020 Registrations]]/Table4[[#This Row],[Enrolment]]</f>
        <v>0.86270117601227148</v>
      </c>
      <c r="M70" s="11">
        <v>35699</v>
      </c>
      <c r="N70" s="15">
        <f>Table4[[#This Row],[27/10/2020 Registrations]]/Table4[[#This Row],[Enrolment]]</f>
        <v>0.8692021134133574</v>
      </c>
      <c r="O70" s="11">
        <v>35757</v>
      </c>
      <c r="P70" s="15">
        <f>Table4[[#This Row],[28/10/2020 Registrations]]/Table4[[#This Row],[Enrolment]]</f>
        <v>0.87061430206228241</v>
      </c>
      <c r="Q70" s="11">
        <v>35757</v>
      </c>
      <c r="R70" s="15">
        <f>Table4[[#This Row],[29/10/2020 Registrations]]/Table4[[#This Row],[Enrolment]]</f>
        <v>0.87061430206228241</v>
      </c>
      <c r="S70" s="11">
        <v>35757</v>
      </c>
      <c r="T70" s="15">
        <f>Table4[[#This Row],[30/10/2020 Registrations]]/Table4[[#This Row],[Enrolment]]</f>
        <v>0.87061430206228241</v>
      </c>
      <c r="U70" s="20" t="s">
        <v>18</v>
      </c>
    </row>
    <row r="71" spans="1:21" x14ac:dyDescent="0.25">
      <c r="A71" t="s">
        <v>80</v>
      </c>
      <c r="B71" s="26">
        <v>37170</v>
      </c>
      <c r="C71" s="9">
        <v>27158</v>
      </c>
      <c r="D71" s="15">
        <f>C71/Table4[[#This Row],[Enrolment]]</f>
        <v>0.73064299165994084</v>
      </c>
      <c r="E71" s="11">
        <v>27398</v>
      </c>
      <c r="F71" s="15">
        <f>Table4[[#This Row],[21/10/2020 Registrations]]/Table4[[#This Row],[Enrolment]]</f>
        <v>0.73709981167608285</v>
      </c>
      <c r="G71" s="11">
        <v>32033</v>
      </c>
      <c r="H71" s="15">
        <f>Table4[[#This Row],[22/10/2020 Registrations]]/Table4[[#This Row],[Enrolment]]</f>
        <v>0.86179714823782616</v>
      </c>
      <c r="I71" s="11">
        <v>32507</v>
      </c>
      <c r="J71" s="15">
        <f>Table4[[#This Row],[23/10/2020 Registrations]]/Table4[[#This Row],[Enrolment]]</f>
        <v>0.87454936776970671</v>
      </c>
      <c r="K71" s="11">
        <v>32776</v>
      </c>
      <c r="L71" s="15">
        <f>Table4[[#This Row],[26/10/2020 Registrations]]/Table4[[#This Row],[Enrolment]]</f>
        <v>0.88178638687113264</v>
      </c>
      <c r="M71" s="11">
        <v>32970</v>
      </c>
      <c r="N71" s="15">
        <f>Table4[[#This Row],[27/10/2020 Registrations]]/Table4[[#This Row],[Enrolment]]</f>
        <v>0.88700564971751417</v>
      </c>
      <c r="O71" s="11">
        <v>33085</v>
      </c>
      <c r="P71" s="15">
        <f>Table4[[#This Row],[28/10/2020 Registrations]]/Table4[[#This Row],[Enrolment]]</f>
        <v>0.89009954264191549</v>
      </c>
      <c r="Q71" s="11">
        <v>33085</v>
      </c>
      <c r="R71" s="15">
        <f>Table4[[#This Row],[29/10/2020 Registrations]]/Table4[[#This Row],[Enrolment]]</f>
        <v>0.89009954264191549</v>
      </c>
      <c r="S71" s="11">
        <v>33085</v>
      </c>
      <c r="T71" s="15">
        <f>Table4[[#This Row],[30/10/2020 Registrations]]/Table4[[#This Row],[Enrolment]]</f>
        <v>0.89009954264191549</v>
      </c>
      <c r="U71" s="20" t="s">
        <v>18</v>
      </c>
    </row>
    <row r="72" spans="1:21" x14ac:dyDescent="0.25">
      <c r="A72" t="s">
        <v>81</v>
      </c>
      <c r="B72" s="26">
        <v>35007</v>
      </c>
      <c r="C72" s="9">
        <v>12080</v>
      </c>
      <c r="D72" s="15">
        <f>C72/Table4[[#This Row],[Enrolment]]</f>
        <v>0.34507384237438227</v>
      </c>
      <c r="E72" s="11">
        <v>18945</v>
      </c>
      <c r="F72" s="15">
        <f>Table4[[#This Row],[21/10/2020 Registrations]]/Table4[[#This Row],[Enrolment]]</f>
        <v>0.54117747878995626</v>
      </c>
      <c r="G72" s="11">
        <v>29044</v>
      </c>
      <c r="H72" s="15">
        <f>Table4[[#This Row],[22/10/2020 Registrations]]/Table4[[#This Row],[Enrolment]]</f>
        <v>0.82966263890079128</v>
      </c>
      <c r="I72" s="11">
        <v>30216</v>
      </c>
      <c r="J72" s="15">
        <f>Table4[[#This Row],[23/10/2020 Registrations]]/Table4[[#This Row],[Enrolment]]</f>
        <v>0.86314165738280912</v>
      </c>
      <c r="K72" s="11">
        <v>30445</v>
      </c>
      <c r="L72" s="15">
        <f>Table4[[#This Row],[26/10/2020 Registrations]]/Table4[[#This Row],[Enrolment]]</f>
        <v>0.86968320621589967</v>
      </c>
      <c r="M72" s="11">
        <v>30445</v>
      </c>
      <c r="N72" s="15">
        <f>Table4[[#This Row],[27/10/2020 Registrations]]/Table4[[#This Row],[Enrolment]]</f>
        <v>0.86968320621589967</v>
      </c>
      <c r="O72" s="11">
        <v>30784</v>
      </c>
      <c r="P72" s="15">
        <f>Table4[[#This Row],[28/10/2020 Registrations]]/Table4[[#This Row],[Enrolment]]</f>
        <v>0.87936698374610789</v>
      </c>
      <c r="Q72" s="11">
        <v>30784</v>
      </c>
      <c r="R72" s="15">
        <f>Table4[[#This Row],[29/10/2020 Registrations]]/Table4[[#This Row],[Enrolment]]</f>
        <v>0.87936698374610789</v>
      </c>
      <c r="S72" s="11">
        <v>30786</v>
      </c>
      <c r="T72" s="15">
        <f>Table4[[#This Row],[30/10/2020 Registrations]]/Table4[[#This Row],[Enrolment]]</f>
        <v>0.87942411517696462</v>
      </c>
      <c r="U72" s="20" t="s">
        <v>18</v>
      </c>
    </row>
    <row r="73" spans="1:21" x14ac:dyDescent="0.25">
      <c r="A73" t="s">
        <v>82</v>
      </c>
      <c r="B73" s="26">
        <v>38836</v>
      </c>
      <c r="C73" s="9">
        <v>31293</v>
      </c>
      <c r="D73" s="15">
        <f>C73/Table4[[#This Row],[Enrolment]]</f>
        <v>0.80577299412915848</v>
      </c>
      <c r="E73" s="11">
        <v>31943</v>
      </c>
      <c r="F73" s="15">
        <f>Table4[[#This Row],[21/10/2020 Registrations]]/Table4[[#This Row],[Enrolment]]</f>
        <v>0.82251004222885982</v>
      </c>
      <c r="G73" s="11">
        <v>32193</v>
      </c>
      <c r="H73" s="15">
        <f>Table4[[#This Row],[22/10/2020 Registrations]]/Table4[[#This Row],[Enrolment]]</f>
        <v>0.82894736842105265</v>
      </c>
      <c r="I73" s="11">
        <v>33901</v>
      </c>
      <c r="J73" s="15">
        <f>Table4[[#This Row],[23/10/2020 Registrations]]/Table4[[#This Row],[Enrolment]]</f>
        <v>0.87292718096611388</v>
      </c>
      <c r="K73" s="11">
        <v>33994</v>
      </c>
      <c r="L73" s="15">
        <f>Table4[[#This Row],[26/10/2020 Registrations]]/Table4[[#This Row],[Enrolment]]</f>
        <v>0.87532186630960962</v>
      </c>
      <c r="M73" s="11">
        <v>33994</v>
      </c>
      <c r="N73" s="15">
        <f>Table4[[#This Row],[27/10/2020 Registrations]]/Table4[[#This Row],[Enrolment]]</f>
        <v>0.87532186630960962</v>
      </c>
      <c r="O73" s="11">
        <v>34407</v>
      </c>
      <c r="P73" s="15">
        <f>Table4[[#This Row],[28/10/2020 Registrations]]/Table4[[#This Row],[Enrolment]]</f>
        <v>0.88595632917911216</v>
      </c>
      <c r="Q73" s="11">
        <v>34407</v>
      </c>
      <c r="R73" s="15">
        <f>Table4[[#This Row],[29/10/2020 Registrations]]/Table4[[#This Row],[Enrolment]]</f>
        <v>0.88595632917911216</v>
      </c>
      <c r="S73" s="11">
        <v>34407</v>
      </c>
      <c r="T73" s="15">
        <f>Table4[[#This Row],[30/10/2020 Registrations]]/Table4[[#This Row],[Enrolment]]</f>
        <v>0.88595632917911216</v>
      </c>
      <c r="U73" s="20" t="s">
        <v>18</v>
      </c>
    </row>
    <row r="74" spans="1:21" x14ac:dyDescent="0.25">
      <c r="A74" t="s">
        <v>83</v>
      </c>
      <c r="B74" s="26">
        <v>36797</v>
      </c>
      <c r="C74" s="9">
        <v>29900</v>
      </c>
      <c r="D74" s="15">
        <f>C74/Table4[[#This Row],[Enrolment]]</f>
        <v>0.81256624181319126</v>
      </c>
      <c r="E74" s="11">
        <v>29900</v>
      </c>
      <c r="F74" s="15">
        <f>Table4[[#This Row],[21/10/2020 Registrations]]/Table4[[#This Row],[Enrolment]]</f>
        <v>0.81256624181319126</v>
      </c>
      <c r="G74" s="11">
        <v>31001</v>
      </c>
      <c r="H74" s="15">
        <f>Table4[[#This Row],[22/10/2020 Registrations]]/Table4[[#This Row],[Enrolment]]</f>
        <v>0.84248715927928908</v>
      </c>
      <c r="I74" s="11">
        <v>32081</v>
      </c>
      <c r="J74" s="15">
        <f>Table4[[#This Row],[23/10/2020 Registrations]]/Table4[[#This Row],[Enrolment]]</f>
        <v>0.87183737804712336</v>
      </c>
      <c r="K74" s="11">
        <v>32436</v>
      </c>
      <c r="L74" s="15">
        <f>Table4[[#This Row],[26/10/2020 Registrations]]/Table4[[#This Row],[Enrolment]]</f>
        <v>0.88148490366062449</v>
      </c>
      <c r="M74" s="11">
        <v>32721</v>
      </c>
      <c r="N74" s="15">
        <f>Table4[[#This Row],[27/10/2020 Registrations]]/Table4[[#This Row],[Enrolment]]</f>
        <v>0.88923010027991412</v>
      </c>
      <c r="O74" s="11">
        <v>32788</v>
      </c>
      <c r="P74" s="15">
        <f>Table4[[#This Row],[28/10/2020 Registrations]]/Table4[[#This Row],[Enrolment]]</f>
        <v>0.89105090088865935</v>
      </c>
      <c r="Q74" s="11">
        <v>32827</v>
      </c>
      <c r="R74" s="15">
        <f>Table4[[#This Row],[29/10/2020 Registrations]]/Table4[[#This Row],[Enrolment]]</f>
        <v>0.89211076989972005</v>
      </c>
      <c r="S74" s="11">
        <v>32827</v>
      </c>
      <c r="T74" s="15">
        <f>Table4[[#This Row],[30/10/2020 Registrations]]/Table4[[#This Row],[Enrolment]]</f>
        <v>0.89211076989972005</v>
      </c>
      <c r="U74" s="20" t="s">
        <v>18</v>
      </c>
    </row>
    <row r="75" spans="1:21" x14ac:dyDescent="0.25">
      <c r="A75" t="s">
        <v>84</v>
      </c>
      <c r="B75" s="26">
        <v>37845</v>
      </c>
      <c r="C75" s="9">
        <v>25866</v>
      </c>
      <c r="D75" s="15">
        <f>C75/Table4[[#This Row],[Enrolment]]</f>
        <v>0.68347205707491077</v>
      </c>
      <c r="E75" s="11">
        <v>25866</v>
      </c>
      <c r="F75" s="15">
        <f>Table4[[#This Row],[21/10/2020 Registrations]]/Table4[[#This Row],[Enrolment]]</f>
        <v>0.68347205707491077</v>
      </c>
      <c r="G75" s="11">
        <v>31979</v>
      </c>
      <c r="H75" s="15">
        <f>Table4[[#This Row],[22/10/2020 Registrations]]/Table4[[#This Row],[Enrolment]]</f>
        <v>0.84499933941075445</v>
      </c>
      <c r="I75" s="11">
        <v>33193</v>
      </c>
      <c r="J75" s="15">
        <f>Table4[[#This Row],[23/10/2020 Registrations]]/Table4[[#This Row],[Enrolment]]</f>
        <v>0.8770775531774343</v>
      </c>
      <c r="K75" s="11">
        <v>33351</v>
      </c>
      <c r="L75" s="15">
        <f>Table4[[#This Row],[26/10/2020 Registrations]]/Table4[[#This Row],[Enrolment]]</f>
        <v>0.88125247720967104</v>
      </c>
      <c r="M75" s="11">
        <v>33422</v>
      </c>
      <c r="N75" s="15">
        <f>Table4[[#This Row],[27/10/2020 Registrations]]/Table4[[#This Row],[Enrolment]]</f>
        <v>0.88312855066719509</v>
      </c>
      <c r="O75" s="11">
        <v>33553</v>
      </c>
      <c r="P75" s="15">
        <f>Table4[[#This Row],[28/10/2020 Registrations]]/Table4[[#This Row],[Enrolment]]</f>
        <v>0.88659003831417627</v>
      </c>
      <c r="Q75" s="11">
        <v>33553</v>
      </c>
      <c r="R75" s="15">
        <f>Table4[[#This Row],[29/10/2020 Registrations]]/Table4[[#This Row],[Enrolment]]</f>
        <v>0.88659003831417627</v>
      </c>
      <c r="S75" s="11">
        <v>33553</v>
      </c>
      <c r="T75" s="15">
        <f>Table4[[#This Row],[30/10/2020 Registrations]]/Table4[[#This Row],[Enrolment]]</f>
        <v>0.88659003831417627</v>
      </c>
      <c r="U75" s="20" t="s">
        <v>18</v>
      </c>
    </row>
    <row r="76" spans="1:21" x14ac:dyDescent="0.25">
      <c r="A76" t="s">
        <v>85</v>
      </c>
      <c r="B76" s="26">
        <v>33034</v>
      </c>
      <c r="C76" s="9">
        <v>21793</v>
      </c>
      <c r="D76" s="15">
        <f>C76/Table4[[#This Row],[Enrolment]]</f>
        <v>0.65971423381970096</v>
      </c>
      <c r="E76" s="11">
        <v>28109</v>
      </c>
      <c r="F76" s="15">
        <f>Table4[[#This Row],[21/10/2020 Registrations]]/Table4[[#This Row],[Enrolment]]</f>
        <v>0.8509111824181147</v>
      </c>
      <c r="G76" s="11">
        <v>29317</v>
      </c>
      <c r="H76" s="15">
        <f>Table4[[#This Row],[22/10/2020 Registrations]]/Table4[[#This Row],[Enrolment]]</f>
        <v>0.88747956650723492</v>
      </c>
      <c r="I76" s="11">
        <v>30162</v>
      </c>
      <c r="J76" s="15">
        <f>Table4[[#This Row],[23/10/2020 Registrations]]/Table4[[#This Row],[Enrolment]]</f>
        <v>0.9130592722649391</v>
      </c>
      <c r="K76" s="11">
        <v>30162</v>
      </c>
      <c r="L76" s="15">
        <f>Table4[[#This Row],[26/10/2020 Registrations]]/Table4[[#This Row],[Enrolment]]</f>
        <v>0.9130592722649391</v>
      </c>
      <c r="M76" s="11">
        <v>30317</v>
      </c>
      <c r="N76" s="15">
        <f>Table4[[#This Row],[27/10/2020 Registrations]]/Table4[[#This Row],[Enrolment]]</f>
        <v>0.91775140764061269</v>
      </c>
      <c r="O76" s="11">
        <v>30438</v>
      </c>
      <c r="P76" s="15">
        <f>Table4[[#This Row],[28/10/2020 Registrations]]/Table4[[#This Row],[Enrolment]]</f>
        <v>0.92141430041775141</v>
      </c>
      <c r="Q76" s="11">
        <v>30438</v>
      </c>
      <c r="R76" s="15">
        <f>Table4[[#This Row],[29/10/2020 Registrations]]/Table4[[#This Row],[Enrolment]]</f>
        <v>0.92141430041775141</v>
      </c>
      <c r="S76" s="11">
        <v>30457</v>
      </c>
      <c r="T76" s="15">
        <f>Table4[[#This Row],[30/10/2020 Registrations]]/Table4[[#This Row],[Enrolment]]</f>
        <v>0.92198946539928561</v>
      </c>
      <c r="U76" s="20" t="s">
        <v>18</v>
      </c>
    </row>
    <row r="77" spans="1:21" x14ac:dyDescent="0.25">
      <c r="A77" t="s">
        <v>86</v>
      </c>
      <c r="B77" s="26">
        <v>37943</v>
      </c>
      <c r="C77" s="9">
        <v>30756</v>
      </c>
      <c r="D77" s="15">
        <f>C77/Table4[[#This Row],[Enrolment]]</f>
        <v>0.81058429749887995</v>
      </c>
      <c r="E77" s="11">
        <v>31116</v>
      </c>
      <c r="F77" s="15">
        <f>Table4[[#This Row],[21/10/2020 Registrations]]/Table4[[#This Row],[Enrolment]]</f>
        <v>0.82007221358353322</v>
      </c>
      <c r="G77" s="11">
        <v>33378</v>
      </c>
      <c r="H77" s="15">
        <f>Table4[[#This Row],[22/10/2020 Registrations]]/Table4[[#This Row],[Enrolment]]</f>
        <v>0.87968795298210478</v>
      </c>
      <c r="I77" s="11">
        <v>33941</v>
      </c>
      <c r="J77" s="15">
        <f>Table4[[#This Row],[23/10/2020 Registrations]]/Table4[[#This Row],[Enrolment]]</f>
        <v>0.89452599952560419</v>
      </c>
      <c r="K77" s="11">
        <v>34551</v>
      </c>
      <c r="L77" s="15">
        <f>Table4[[#This Row],[26/10/2020 Registrations]]/Table4[[#This Row],[Enrolment]]</f>
        <v>0.91060274622460002</v>
      </c>
      <c r="M77" s="11">
        <v>34688</v>
      </c>
      <c r="N77" s="15">
        <f>Table4[[#This Row],[27/10/2020 Registrations]]/Table4[[#This Row],[Enrolment]]</f>
        <v>0.91421342540125983</v>
      </c>
      <c r="O77" s="11">
        <v>34733</v>
      </c>
      <c r="P77" s="15">
        <f>Table4[[#This Row],[28/10/2020 Registrations]]/Table4[[#This Row],[Enrolment]]</f>
        <v>0.9153994149118414</v>
      </c>
      <c r="Q77" s="11">
        <v>34733</v>
      </c>
      <c r="R77" s="15">
        <f>Table4[[#This Row],[29/10/2020 Registrations]]/Table4[[#This Row],[Enrolment]]</f>
        <v>0.9153994149118414</v>
      </c>
      <c r="S77" s="11">
        <v>34733</v>
      </c>
      <c r="T77" s="15">
        <f>Table4[[#This Row],[30/10/2020 Registrations]]/Table4[[#This Row],[Enrolment]]</f>
        <v>0.9153994149118414</v>
      </c>
      <c r="U77" s="20" t="s">
        <v>18</v>
      </c>
    </row>
    <row r="78" spans="1:21" x14ac:dyDescent="0.25">
      <c r="A78" t="s">
        <v>87</v>
      </c>
      <c r="B78" s="26">
        <v>38286</v>
      </c>
      <c r="C78" s="9">
        <v>20643</v>
      </c>
      <c r="D78" s="15">
        <f>C78/Table4[[#This Row],[Enrolment]]</f>
        <v>0.53917881209841723</v>
      </c>
      <c r="E78" s="11">
        <v>27169</v>
      </c>
      <c r="F78" s="15">
        <f>Table4[[#This Row],[21/10/2020 Registrations]]/Table4[[#This Row],[Enrolment]]</f>
        <v>0.70963276393459751</v>
      </c>
      <c r="G78" s="11">
        <v>33202</v>
      </c>
      <c r="H78" s="15">
        <f>Table4[[#This Row],[22/10/2020 Registrations]]/Table4[[#This Row],[Enrolment]]</f>
        <v>0.86720994619443137</v>
      </c>
      <c r="I78" s="11">
        <v>33791</v>
      </c>
      <c r="J78" s="15">
        <f>Table4[[#This Row],[23/10/2020 Registrations]]/Table4[[#This Row],[Enrolment]]</f>
        <v>0.88259415974507649</v>
      </c>
      <c r="K78" s="11">
        <v>34245</v>
      </c>
      <c r="L78" s="15">
        <f>Table4[[#This Row],[26/10/2020 Registrations]]/Table4[[#This Row],[Enrolment]]</f>
        <v>0.89445228020686418</v>
      </c>
      <c r="M78" s="11">
        <v>34390</v>
      </c>
      <c r="N78" s="15">
        <f>Table4[[#This Row],[27/10/2020 Registrations]]/Table4[[#This Row],[Enrolment]]</f>
        <v>0.89823956537637784</v>
      </c>
      <c r="O78" s="11">
        <v>34390</v>
      </c>
      <c r="P78" s="15">
        <f>Table4[[#This Row],[28/10/2020 Registrations]]/Table4[[#This Row],[Enrolment]]</f>
        <v>0.89823956537637784</v>
      </c>
      <c r="Q78" s="11">
        <v>34491</v>
      </c>
      <c r="R78" s="15">
        <f>Table4[[#This Row],[29/10/2020 Registrations]]/Table4[[#This Row],[Enrolment]]</f>
        <v>0.90087760539100459</v>
      </c>
      <c r="S78" s="11">
        <v>34493</v>
      </c>
      <c r="T78" s="15">
        <f>Table4[[#This Row],[30/10/2020 Registrations]]/Table4[[#This Row],[Enrolment]]</f>
        <v>0.90092984380713581</v>
      </c>
      <c r="U78" s="20" t="s">
        <v>18</v>
      </c>
    </row>
    <row r="79" spans="1:21" x14ac:dyDescent="0.25">
      <c r="A79" t="s">
        <v>88</v>
      </c>
      <c r="B79" s="26">
        <v>38589</v>
      </c>
      <c r="C79" s="9">
        <v>21984</v>
      </c>
      <c r="D79" s="15">
        <f>C79/Table4[[#This Row],[Enrolment]]</f>
        <v>0.56969602736531133</v>
      </c>
      <c r="E79" s="11">
        <v>26210</v>
      </c>
      <c r="F79" s="15">
        <f>Table4[[#This Row],[21/10/2020 Registrations]]/Table4[[#This Row],[Enrolment]]</f>
        <v>0.67920910103915622</v>
      </c>
      <c r="G79" s="11">
        <v>31347</v>
      </c>
      <c r="H79" s="15">
        <f>Table4[[#This Row],[22/10/2020 Registrations]]/Table4[[#This Row],[Enrolment]]</f>
        <v>0.81232993858353419</v>
      </c>
      <c r="I79" s="11">
        <v>33457</v>
      </c>
      <c r="J79" s="15">
        <f>Table4[[#This Row],[23/10/2020 Registrations]]/Table4[[#This Row],[Enrolment]]</f>
        <v>0.86700873305864368</v>
      </c>
      <c r="K79" s="11">
        <v>33591</v>
      </c>
      <c r="L79" s="15">
        <f>Table4[[#This Row],[26/10/2020 Registrations]]/Table4[[#This Row],[Enrolment]]</f>
        <v>0.87048122521962212</v>
      </c>
      <c r="M79" s="11">
        <v>33672</v>
      </c>
      <c r="N79" s="15">
        <f>Table4[[#This Row],[27/10/2020 Registrations]]/Table4[[#This Row],[Enrolment]]</f>
        <v>0.87258026898857188</v>
      </c>
      <c r="O79" s="11">
        <v>33777</v>
      </c>
      <c r="P79" s="15">
        <f>Table4[[#This Row],[28/10/2020 Registrations]]/Table4[[#This Row],[Enrolment]]</f>
        <v>0.87530125165202521</v>
      </c>
      <c r="Q79" s="11">
        <v>33777</v>
      </c>
      <c r="R79" s="15">
        <f>Table4[[#This Row],[29/10/2020 Registrations]]/Table4[[#This Row],[Enrolment]]</f>
        <v>0.87530125165202521</v>
      </c>
      <c r="S79" s="11">
        <v>33797</v>
      </c>
      <c r="T79" s="15">
        <f>Table4[[#This Row],[30/10/2020 Registrations]]/Table4[[#This Row],[Enrolment]]</f>
        <v>0.8758195340641115</v>
      </c>
      <c r="U79" s="20" t="s">
        <v>18</v>
      </c>
    </row>
    <row r="80" spans="1:21" x14ac:dyDescent="0.25">
      <c r="A80" t="s">
        <v>89</v>
      </c>
      <c r="B80" s="26">
        <v>37638</v>
      </c>
      <c r="C80" s="9">
        <v>19998</v>
      </c>
      <c r="D80" s="15">
        <f>C80/Table4[[#This Row],[Enrolment]]</f>
        <v>0.53132472501195604</v>
      </c>
      <c r="E80" s="11">
        <v>20010</v>
      </c>
      <c r="F80" s="15">
        <f>Table4[[#This Row],[21/10/2020 Registrations]]/Table4[[#This Row],[Enrolment]]</f>
        <v>0.53164355172963496</v>
      </c>
      <c r="G80" s="11">
        <v>31351</v>
      </c>
      <c r="H80" s="15">
        <f>Table4[[#This Row],[22/10/2020 Registrations]]/Table4[[#This Row],[Enrolment]]</f>
        <v>0.83296136882937455</v>
      </c>
      <c r="I80" s="11">
        <v>33346</v>
      </c>
      <c r="J80" s="15">
        <f>Table4[[#This Row],[23/10/2020 Registrations]]/Table4[[#This Row],[Enrolment]]</f>
        <v>0.88596631064349862</v>
      </c>
      <c r="K80" s="11">
        <v>33346</v>
      </c>
      <c r="L80" s="15">
        <f>Table4[[#This Row],[26/10/2020 Registrations]]/Table4[[#This Row],[Enrolment]]</f>
        <v>0.88596631064349862</v>
      </c>
      <c r="M80" s="11">
        <v>33590</v>
      </c>
      <c r="N80" s="15">
        <f>Table4[[#This Row],[27/10/2020 Registrations]]/Table4[[#This Row],[Enrolment]]</f>
        <v>0.8924491205696371</v>
      </c>
      <c r="O80" s="11">
        <v>33828</v>
      </c>
      <c r="P80" s="15">
        <f>Table4[[#This Row],[28/10/2020 Registrations]]/Table4[[#This Row],[Enrolment]]</f>
        <v>0.89877251713693607</v>
      </c>
      <c r="Q80" s="11">
        <v>33832</v>
      </c>
      <c r="R80" s="15">
        <f>Table4[[#This Row],[29/10/2020 Registrations]]/Table4[[#This Row],[Enrolment]]</f>
        <v>0.89887879270949578</v>
      </c>
      <c r="S80" s="11">
        <v>33832</v>
      </c>
      <c r="T80" s="15">
        <f>Table4[[#This Row],[30/10/2020 Registrations]]/Table4[[#This Row],[Enrolment]]</f>
        <v>0.89887879270949578</v>
      </c>
      <c r="U80" s="20" t="s">
        <v>18</v>
      </c>
    </row>
    <row r="81" spans="1:21" x14ac:dyDescent="0.25">
      <c r="A81" t="s">
        <v>90</v>
      </c>
      <c r="B81" s="26">
        <v>36524</v>
      </c>
      <c r="C81" s="9">
        <v>26759</v>
      </c>
      <c r="D81" s="15">
        <f>C81/Table4[[#This Row],[Enrolment]]</f>
        <v>0.73264155076114335</v>
      </c>
      <c r="E81" s="11">
        <v>29113</v>
      </c>
      <c r="F81" s="15">
        <f>Table4[[#This Row],[21/10/2020 Registrations]]/Table4[[#This Row],[Enrolment]]</f>
        <v>0.79709232285620413</v>
      </c>
      <c r="G81" s="11">
        <v>29927</v>
      </c>
      <c r="H81" s="15">
        <f>Table4[[#This Row],[22/10/2020 Registrations]]/Table4[[#This Row],[Enrolment]]</f>
        <v>0.81937903844047755</v>
      </c>
      <c r="I81" s="11">
        <v>30646</v>
      </c>
      <c r="J81" s="15">
        <f>Table4[[#This Row],[23/10/2020 Registrations]]/Table4[[#This Row],[Enrolment]]</f>
        <v>0.83906472456466985</v>
      </c>
      <c r="K81" s="11">
        <v>31227</v>
      </c>
      <c r="L81" s="15">
        <f>Table4[[#This Row],[26/10/2020 Registrations]]/Table4[[#This Row],[Enrolment]]</f>
        <v>0.854972073157376</v>
      </c>
      <c r="M81" s="11">
        <v>31347</v>
      </c>
      <c r="N81" s="15">
        <f>Table4[[#This Row],[27/10/2020 Registrations]]/Table4[[#This Row],[Enrolment]]</f>
        <v>0.8582575840543204</v>
      </c>
      <c r="O81" s="11">
        <v>31348</v>
      </c>
      <c r="P81" s="15">
        <f>Table4[[#This Row],[28/10/2020 Registrations]]/Table4[[#This Row],[Enrolment]]</f>
        <v>0.85828496331179494</v>
      </c>
      <c r="Q81" s="11">
        <v>31474</v>
      </c>
      <c r="R81" s="15">
        <f>Table4[[#This Row],[29/10/2020 Registrations]]/Table4[[#This Row],[Enrolment]]</f>
        <v>0.86173474975358666</v>
      </c>
      <c r="S81" s="11">
        <v>31475</v>
      </c>
      <c r="T81" s="15">
        <f>Table4[[#This Row],[30/10/2020 Registrations]]/Table4[[#This Row],[Enrolment]]</f>
        <v>0.8617621290110612</v>
      </c>
      <c r="U81" s="20" t="s">
        <v>18</v>
      </c>
    </row>
    <row r="82" spans="1:21" x14ac:dyDescent="0.25">
      <c r="A82" t="s">
        <v>91</v>
      </c>
      <c r="B82" s="26">
        <v>36858</v>
      </c>
      <c r="C82" s="9">
        <v>30183</v>
      </c>
      <c r="D82" s="15">
        <f>C82/Table4[[#This Row],[Enrolment]]</f>
        <v>0.81889956047533774</v>
      </c>
      <c r="E82" s="11">
        <v>30183</v>
      </c>
      <c r="F82" s="15">
        <f>Table4[[#This Row],[21/10/2020 Registrations]]/Table4[[#This Row],[Enrolment]]</f>
        <v>0.81889956047533774</v>
      </c>
      <c r="G82" s="11">
        <v>32712</v>
      </c>
      <c r="H82" s="15">
        <f>Table4[[#This Row],[22/10/2020 Registrations]]/Table4[[#This Row],[Enrolment]]</f>
        <v>0.88751424385479405</v>
      </c>
      <c r="I82" s="11">
        <v>33223</v>
      </c>
      <c r="J82" s="15">
        <f>Table4[[#This Row],[23/10/2020 Registrations]]/Table4[[#This Row],[Enrolment]]</f>
        <v>0.9013782625210266</v>
      </c>
      <c r="K82" s="11">
        <v>33321</v>
      </c>
      <c r="L82" s="15">
        <f>Table4[[#This Row],[26/10/2020 Registrations]]/Table4[[#This Row],[Enrolment]]</f>
        <v>0.90403711541592058</v>
      </c>
      <c r="M82" s="11">
        <v>33321</v>
      </c>
      <c r="N82" s="15">
        <f>Table4[[#This Row],[27/10/2020 Registrations]]/Table4[[#This Row],[Enrolment]]</f>
        <v>0.90403711541592058</v>
      </c>
      <c r="O82" s="11">
        <v>33473</v>
      </c>
      <c r="P82" s="15">
        <f>Table4[[#This Row],[28/10/2020 Registrations]]/Table4[[#This Row],[Enrolment]]</f>
        <v>0.90816105051820495</v>
      </c>
      <c r="Q82" s="11">
        <v>33473</v>
      </c>
      <c r="R82" s="15">
        <f>Table4[[#This Row],[29/10/2020 Registrations]]/Table4[[#This Row],[Enrolment]]</f>
        <v>0.90816105051820495</v>
      </c>
      <c r="S82" s="11">
        <v>33473</v>
      </c>
      <c r="T82" s="15">
        <f>Table4[[#This Row],[30/10/2020 Registrations]]/Table4[[#This Row],[Enrolment]]</f>
        <v>0.90816105051820495</v>
      </c>
      <c r="U82" s="20" t="s">
        <v>18</v>
      </c>
    </row>
    <row r="83" spans="1:21" x14ac:dyDescent="0.25">
      <c r="A83" t="s">
        <v>92</v>
      </c>
      <c r="B83" s="26">
        <v>37878</v>
      </c>
      <c r="C83" s="9">
        <v>30970</v>
      </c>
      <c r="D83" s="15">
        <f>C83/Table4[[#This Row],[Enrolment]]</f>
        <v>0.81762500660013726</v>
      </c>
      <c r="E83" s="11">
        <v>30970</v>
      </c>
      <c r="F83" s="15">
        <f>Table4[[#This Row],[21/10/2020 Registrations]]/Table4[[#This Row],[Enrolment]]</f>
        <v>0.81762500660013726</v>
      </c>
      <c r="G83" s="11">
        <v>32160</v>
      </c>
      <c r="H83" s="15">
        <f>Table4[[#This Row],[22/10/2020 Registrations]]/Table4[[#This Row],[Enrolment]]</f>
        <v>0.84904166006652937</v>
      </c>
      <c r="I83" s="11">
        <v>33534</v>
      </c>
      <c r="J83" s="15">
        <f>Table4[[#This Row],[23/10/2020 Registrations]]/Table4[[#This Row],[Enrolment]]</f>
        <v>0.88531601457310316</v>
      </c>
      <c r="K83" s="11">
        <v>33676</v>
      </c>
      <c r="L83" s="15">
        <f>Table4[[#This Row],[26/10/2020 Registrations]]/Table4[[#This Row],[Enrolment]]</f>
        <v>0.88906489254976506</v>
      </c>
      <c r="M83" s="11">
        <v>33811</v>
      </c>
      <c r="N83" s="15">
        <f>Table4[[#This Row],[27/10/2020 Registrations]]/Table4[[#This Row],[Enrolment]]</f>
        <v>0.89262896668250702</v>
      </c>
      <c r="O83" s="11">
        <v>33905</v>
      </c>
      <c r="P83" s="15">
        <f>Table4[[#This Row],[28/10/2020 Registrations]]/Table4[[#This Row],[Enrolment]]</f>
        <v>0.89511061830086069</v>
      </c>
      <c r="Q83" s="11">
        <v>33905</v>
      </c>
      <c r="R83" s="15">
        <f>Table4[[#This Row],[29/10/2020 Registrations]]/Table4[[#This Row],[Enrolment]]</f>
        <v>0.89511061830086069</v>
      </c>
      <c r="S83" s="11">
        <v>33905</v>
      </c>
      <c r="T83" s="15">
        <f>Table4[[#This Row],[30/10/2020 Registrations]]/Table4[[#This Row],[Enrolment]]</f>
        <v>0.89511061830086069</v>
      </c>
      <c r="U83" s="20" t="s">
        <v>18</v>
      </c>
    </row>
    <row r="84" spans="1:21" x14ac:dyDescent="0.25">
      <c r="A84" t="s">
        <v>93</v>
      </c>
      <c r="B84" s="26">
        <v>38892</v>
      </c>
      <c r="C84" s="9">
        <v>29543</v>
      </c>
      <c r="D84" s="15">
        <f>C84/Table4[[#This Row],[Enrolment]]</f>
        <v>0.75961637354725908</v>
      </c>
      <c r="E84" s="11">
        <v>31703</v>
      </c>
      <c r="F84" s="15">
        <f>Table4[[#This Row],[21/10/2020 Registrations]]/Table4[[#This Row],[Enrolment]]</f>
        <v>0.81515478761699067</v>
      </c>
      <c r="G84" s="11">
        <v>33242</v>
      </c>
      <c r="H84" s="15">
        <f>Table4[[#This Row],[22/10/2020 Registrations]]/Table4[[#This Row],[Enrolment]]</f>
        <v>0.85472590764167433</v>
      </c>
      <c r="I84" s="11">
        <v>33719</v>
      </c>
      <c r="J84" s="15">
        <f>Table4[[#This Row],[23/10/2020 Registrations]]/Table4[[#This Row],[Enrolment]]</f>
        <v>0.8669906407487401</v>
      </c>
      <c r="K84" s="11">
        <v>33853</v>
      </c>
      <c r="L84" s="15">
        <f>Table4[[#This Row],[26/10/2020 Registrations]]/Table4[[#This Row],[Enrolment]]</f>
        <v>0.87043607939936229</v>
      </c>
      <c r="M84" s="11">
        <v>34122</v>
      </c>
      <c r="N84" s="15">
        <f>Table4[[#This Row],[27/10/2020 Registrations]]/Table4[[#This Row],[Enrolment]]</f>
        <v>0.87735266892934283</v>
      </c>
      <c r="O84" s="11">
        <v>34218</v>
      </c>
      <c r="P84" s="15">
        <f>Table4[[#This Row],[28/10/2020 Registrations]]/Table4[[#This Row],[Enrolment]]</f>
        <v>0.87982104288799756</v>
      </c>
      <c r="Q84" s="11">
        <v>34218</v>
      </c>
      <c r="R84" s="15">
        <f>Table4[[#This Row],[29/10/2020 Registrations]]/Table4[[#This Row],[Enrolment]]</f>
        <v>0.87982104288799756</v>
      </c>
      <c r="S84" s="11">
        <v>34218</v>
      </c>
      <c r="T84" s="15">
        <f>Table4[[#This Row],[30/10/2020 Registrations]]/Table4[[#This Row],[Enrolment]]</f>
        <v>0.87982104288799756</v>
      </c>
      <c r="U84" s="20" t="s">
        <v>18</v>
      </c>
    </row>
    <row r="85" spans="1:21" x14ac:dyDescent="0.25">
      <c r="A85" t="s">
        <v>94</v>
      </c>
      <c r="B85" s="26">
        <v>36029</v>
      </c>
      <c r="C85" s="9">
        <v>28925</v>
      </c>
      <c r="D85" s="15">
        <f>C85/Table4[[#This Row],[Enrolment]]</f>
        <v>0.80282550167920286</v>
      </c>
      <c r="E85" s="11">
        <v>29966</v>
      </c>
      <c r="F85" s="15">
        <f>Table4[[#This Row],[21/10/2020 Registrations]]/Table4[[#This Row],[Enrolment]]</f>
        <v>0.83171889311388048</v>
      </c>
      <c r="G85" s="11">
        <v>31064</v>
      </c>
      <c r="H85" s="15">
        <f>Table4[[#This Row],[22/10/2020 Registrations]]/Table4[[#This Row],[Enrolment]]</f>
        <v>0.86219434344555779</v>
      </c>
      <c r="I85" s="11">
        <v>31687</v>
      </c>
      <c r="J85" s="15">
        <f>Table4[[#This Row],[23/10/2020 Registrations]]/Table4[[#This Row],[Enrolment]]</f>
        <v>0.87948596963557135</v>
      </c>
      <c r="K85" s="11">
        <v>31904</v>
      </c>
      <c r="L85" s="15">
        <f>Table4[[#This Row],[26/10/2020 Registrations]]/Table4[[#This Row],[Enrolment]]</f>
        <v>0.88550889561186819</v>
      </c>
      <c r="M85" s="11">
        <v>32141</v>
      </c>
      <c r="N85" s="15">
        <f>Table4[[#This Row],[27/10/2020 Registrations]]/Table4[[#This Row],[Enrolment]]</f>
        <v>0.89208692997307726</v>
      </c>
      <c r="O85" s="11">
        <v>32303</v>
      </c>
      <c r="P85" s="15">
        <f>Table4[[#This Row],[28/10/2020 Registrations]]/Table4[[#This Row],[Enrolment]]</f>
        <v>0.89658330789086571</v>
      </c>
      <c r="Q85" s="11">
        <v>32317</v>
      </c>
      <c r="R85" s="15">
        <f>Table4[[#This Row],[29/10/2020 Registrations]]/Table4[[#This Row],[Enrolment]]</f>
        <v>0.89697188376030423</v>
      </c>
      <c r="S85" s="11">
        <v>32317</v>
      </c>
      <c r="T85" s="15">
        <f>Table4[[#This Row],[30/10/2020 Registrations]]/Table4[[#This Row],[Enrolment]]</f>
        <v>0.89697188376030423</v>
      </c>
      <c r="U85" s="20" t="s">
        <v>18</v>
      </c>
    </row>
    <row r="86" spans="1:21" x14ac:dyDescent="0.25">
      <c r="A86" t="s">
        <v>95</v>
      </c>
      <c r="B86" s="26">
        <v>34899</v>
      </c>
      <c r="C86" s="9">
        <v>21323</v>
      </c>
      <c r="D86" s="15">
        <f>C86/Table4[[#This Row],[Enrolment]]</f>
        <v>0.6109917189604287</v>
      </c>
      <c r="E86" s="11">
        <v>21323</v>
      </c>
      <c r="F86" s="15">
        <f>Table4[[#This Row],[21/10/2020 Registrations]]/Table4[[#This Row],[Enrolment]]</f>
        <v>0.6109917189604287</v>
      </c>
      <c r="G86" s="11">
        <v>25290</v>
      </c>
      <c r="H86" s="15">
        <f>Table4[[#This Row],[22/10/2020 Registrations]]/Table4[[#This Row],[Enrolment]]</f>
        <v>0.72466259778217146</v>
      </c>
      <c r="I86" s="11">
        <v>28326</v>
      </c>
      <c r="J86" s="15">
        <f>Table4[[#This Row],[23/10/2020 Registrations]]/Table4[[#This Row],[Enrolment]]</f>
        <v>0.81165649445542853</v>
      </c>
      <c r="K86" s="11">
        <v>28978</v>
      </c>
      <c r="L86" s="15">
        <f>Table4[[#This Row],[26/10/2020 Registrations]]/Table4[[#This Row],[Enrolment]]</f>
        <v>0.83033897819421765</v>
      </c>
      <c r="M86" s="11">
        <v>29083</v>
      </c>
      <c r="N86" s="15">
        <f>Table4[[#This Row],[27/10/2020 Registrations]]/Table4[[#This Row],[Enrolment]]</f>
        <v>0.83334766039141528</v>
      </c>
      <c r="O86" s="11">
        <v>29139</v>
      </c>
      <c r="P86" s="15">
        <f>Table4[[#This Row],[28/10/2020 Registrations]]/Table4[[#This Row],[Enrolment]]</f>
        <v>0.83495229089658729</v>
      </c>
      <c r="Q86" s="11">
        <v>29157</v>
      </c>
      <c r="R86" s="15">
        <f>Table4[[#This Row],[29/10/2020 Registrations]]/Table4[[#This Row],[Enrolment]]</f>
        <v>0.83546806498753545</v>
      </c>
      <c r="S86" s="11">
        <v>29208</v>
      </c>
      <c r="T86" s="15">
        <f>Table4[[#This Row],[30/10/2020 Registrations]]/Table4[[#This Row],[Enrolment]]</f>
        <v>0.8369294249118886</v>
      </c>
      <c r="U86" s="20" t="s">
        <v>18</v>
      </c>
    </row>
    <row r="87" spans="1:21" x14ac:dyDescent="0.25">
      <c r="A87" t="s">
        <v>96</v>
      </c>
      <c r="B87" s="26">
        <v>35376</v>
      </c>
      <c r="C87" s="9">
        <v>26193</v>
      </c>
      <c r="D87" s="15">
        <f>C87/Table4[[#This Row],[Enrolment]]</f>
        <v>0.74041723202170961</v>
      </c>
      <c r="E87" s="11">
        <v>26563</v>
      </c>
      <c r="F87" s="15">
        <f>Table4[[#This Row],[21/10/2020 Registrations]]/Table4[[#This Row],[Enrolment]]</f>
        <v>0.7508763003165988</v>
      </c>
      <c r="G87" s="11">
        <v>30995</v>
      </c>
      <c r="H87" s="15">
        <f>Table4[[#This Row],[22/10/2020 Registrations]]/Table4[[#This Row],[Enrolment]]</f>
        <v>0.87615897783808228</v>
      </c>
      <c r="I87" s="11">
        <v>31521</v>
      </c>
      <c r="J87" s="15">
        <f>Table4[[#This Row],[23/10/2020 Registrations]]/Table4[[#This Row],[Enrolment]]</f>
        <v>0.89102781546811394</v>
      </c>
      <c r="K87" s="11">
        <v>31710</v>
      </c>
      <c r="L87" s="15">
        <f>Table4[[#This Row],[26/10/2020 Registrations]]/Table4[[#This Row],[Enrolment]]</f>
        <v>0.89637042062415195</v>
      </c>
      <c r="M87" s="11">
        <v>31896</v>
      </c>
      <c r="N87" s="15">
        <f>Table4[[#This Row],[27/10/2020 Registrations]]/Table4[[#This Row],[Enrolment]]</f>
        <v>0.90162822252374486</v>
      </c>
      <c r="O87" s="11">
        <v>31965</v>
      </c>
      <c r="P87" s="15">
        <f>Table4[[#This Row],[28/10/2020 Registrations]]/Table4[[#This Row],[Enrolment]]</f>
        <v>0.90357869742198105</v>
      </c>
      <c r="Q87" s="11">
        <v>31965</v>
      </c>
      <c r="R87" s="15">
        <f>Table4[[#This Row],[29/10/2020 Registrations]]/Table4[[#This Row],[Enrolment]]</f>
        <v>0.90357869742198105</v>
      </c>
      <c r="S87" s="11">
        <v>31965</v>
      </c>
      <c r="T87" s="15">
        <f>Table4[[#This Row],[30/10/2020 Registrations]]/Table4[[#This Row],[Enrolment]]</f>
        <v>0.90357869742198105</v>
      </c>
      <c r="U87" s="20" t="s">
        <v>18</v>
      </c>
    </row>
    <row r="88" spans="1:21" x14ac:dyDescent="0.25">
      <c r="A88" t="s">
        <v>97</v>
      </c>
      <c r="B88" s="26">
        <v>38928</v>
      </c>
      <c r="C88" s="9">
        <v>31937</v>
      </c>
      <c r="D88" s="15">
        <f>C88/Table4[[#This Row],[Enrolment]]</f>
        <v>0.82041204274558155</v>
      </c>
      <c r="E88" s="11">
        <v>32799</v>
      </c>
      <c r="F88" s="15">
        <f>Table4[[#This Row],[21/10/2020 Registrations]]/Table4[[#This Row],[Enrolment]]</f>
        <v>0.84255548705302097</v>
      </c>
      <c r="G88" s="11">
        <v>33800</v>
      </c>
      <c r="H88" s="15">
        <f>Table4[[#This Row],[22/10/2020 Registrations]]/Table4[[#This Row],[Enrolment]]</f>
        <v>0.86826962597616109</v>
      </c>
      <c r="I88" s="11">
        <v>34298</v>
      </c>
      <c r="J88" s="15">
        <f>Table4[[#This Row],[23/10/2020 Registrations]]/Table4[[#This Row],[Enrolment]]</f>
        <v>0.88106247431154949</v>
      </c>
      <c r="K88" s="11">
        <v>34298</v>
      </c>
      <c r="L88" s="15">
        <f>Table4[[#This Row],[26/10/2020 Registrations]]/Table4[[#This Row],[Enrolment]]</f>
        <v>0.88106247431154949</v>
      </c>
      <c r="M88" s="11">
        <v>34298</v>
      </c>
      <c r="N88" s="15">
        <f>Table4[[#This Row],[27/10/2020 Registrations]]/Table4[[#This Row],[Enrolment]]</f>
        <v>0.88106247431154949</v>
      </c>
      <c r="O88" s="11">
        <v>34298</v>
      </c>
      <c r="P88" s="15">
        <f>Table4[[#This Row],[28/10/2020 Registrations]]/Table4[[#This Row],[Enrolment]]</f>
        <v>0.88106247431154949</v>
      </c>
      <c r="Q88" s="11">
        <v>34781</v>
      </c>
      <c r="R88" s="15">
        <f>Table4[[#This Row],[29/10/2020 Registrations]]/Table4[[#This Row],[Enrolment]]</f>
        <v>0.89346999588984788</v>
      </c>
      <c r="S88" s="11">
        <v>34781</v>
      </c>
      <c r="T88" s="15">
        <f>Table4[[#This Row],[30/10/2020 Registrations]]/Table4[[#This Row],[Enrolment]]</f>
        <v>0.89346999588984788</v>
      </c>
      <c r="U88" s="20" t="s">
        <v>18</v>
      </c>
    </row>
    <row r="89" spans="1:21" x14ac:dyDescent="0.25">
      <c r="A89" t="s">
        <v>98</v>
      </c>
      <c r="B89" s="26">
        <v>33611</v>
      </c>
      <c r="C89" s="9">
        <v>26575</v>
      </c>
      <c r="D89" s="15">
        <f>C89/Table4[[#This Row],[Enrolment]]</f>
        <v>0.79066377078932493</v>
      </c>
      <c r="E89" s="11">
        <v>28070</v>
      </c>
      <c r="F89" s="15">
        <f>Table4[[#This Row],[21/10/2020 Registrations]]/Table4[[#This Row],[Enrolment]]</f>
        <v>0.83514325667192291</v>
      </c>
      <c r="G89" s="11">
        <v>28680</v>
      </c>
      <c r="H89" s="15">
        <f>Table4[[#This Row],[22/10/2020 Registrations]]/Table4[[#This Row],[Enrolment]]</f>
        <v>0.85329207699860166</v>
      </c>
      <c r="I89" s="11">
        <v>29155</v>
      </c>
      <c r="J89" s="15">
        <f>Table4[[#This Row],[23/10/2020 Registrations]]/Table4[[#This Row],[Enrolment]]</f>
        <v>0.86742435512183513</v>
      </c>
      <c r="K89" s="11">
        <v>29367</v>
      </c>
      <c r="L89" s="15">
        <f>Table4[[#This Row],[26/10/2020 Registrations]]/Table4[[#This Row],[Enrolment]]</f>
        <v>0.87373181398946775</v>
      </c>
      <c r="M89" s="11">
        <v>29456</v>
      </c>
      <c r="N89" s="15">
        <f>Table4[[#This Row],[27/10/2020 Registrations]]/Table4[[#This Row],[Enrolment]]</f>
        <v>0.87637975662729461</v>
      </c>
      <c r="O89" s="11">
        <v>29510</v>
      </c>
      <c r="P89" s="15">
        <f>Table4[[#This Row],[28/10/2020 Registrations]]/Table4[[#This Row],[Enrolment]]</f>
        <v>0.8779863735086727</v>
      </c>
      <c r="Q89" s="11">
        <v>29510</v>
      </c>
      <c r="R89" s="15">
        <f>Table4[[#This Row],[29/10/2020 Registrations]]/Table4[[#This Row],[Enrolment]]</f>
        <v>0.8779863735086727</v>
      </c>
      <c r="S89" s="11">
        <v>29510</v>
      </c>
      <c r="T89" s="15">
        <f>Table4[[#This Row],[30/10/2020 Registrations]]/Table4[[#This Row],[Enrolment]]</f>
        <v>0.8779863735086727</v>
      </c>
      <c r="U89" s="20" t="s">
        <v>18</v>
      </c>
    </row>
    <row r="90" spans="1:21" x14ac:dyDescent="0.25">
      <c r="A90" t="s">
        <v>99</v>
      </c>
      <c r="B90" s="26">
        <v>35065</v>
      </c>
      <c r="C90" s="9">
        <v>24156</v>
      </c>
      <c r="D90" s="15">
        <f>C90/Table4[[#This Row],[Enrolment]]</f>
        <v>0.68889205760730077</v>
      </c>
      <c r="E90" s="11">
        <v>25340</v>
      </c>
      <c r="F90" s="15">
        <f>Table4[[#This Row],[21/10/2020 Registrations]]/Table4[[#This Row],[Enrolment]]</f>
        <v>0.72265792100384996</v>
      </c>
      <c r="G90" s="11">
        <v>28136</v>
      </c>
      <c r="H90" s="15">
        <f>Table4[[#This Row],[22/10/2020 Registrations]]/Table4[[#This Row],[Enrolment]]</f>
        <v>0.80239555111934979</v>
      </c>
      <c r="I90" s="11">
        <v>28995</v>
      </c>
      <c r="J90" s="15">
        <f>Table4[[#This Row],[23/10/2020 Registrations]]/Table4[[#This Row],[Enrolment]]</f>
        <v>0.82689291316127189</v>
      </c>
      <c r="K90" s="11">
        <v>29339</v>
      </c>
      <c r="L90" s="15">
        <f>Table4[[#This Row],[26/10/2020 Registrations]]/Table4[[#This Row],[Enrolment]]</f>
        <v>0.83670326536432338</v>
      </c>
      <c r="M90" s="11">
        <v>29499</v>
      </c>
      <c r="N90" s="15">
        <f>Table4[[#This Row],[27/10/2020 Registrations]]/Table4[[#This Row],[Enrolment]]</f>
        <v>0.8412662198773706</v>
      </c>
      <c r="O90" s="11">
        <v>29559</v>
      </c>
      <c r="P90" s="15">
        <f>Table4[[#This Row],[28/10/2020 Registrations]]/Table4[[#This Row],[Enrolment]]</f>
        <v>0.84297732781976331</v>
      </c>
      <c r="Q90" s="11">
        <v>29559</v>
      </c>
      <c r="R90" s="15">
        <f>Table4[[#This Row],[29/10/2020 Registrations]]/Table4[[#This Row],[Enrolment]]</f>
        <v>0.84297732781976331</v>
      </c>
      <c r="S90" s="11">
        <v>29559</v>
      </c>
      <c r="T90" s="15">
        <f>Table4[[#This Row],[30/10/2020 Registrations]]/Table4[[#This Row],[Enrolment]]</f>
        <v>0.84297732781976331</v>
      </c>
      <c r="U90" s="20" t="s">
        <v>18</v>
      </c>
    </row>
    <row r="91" spans="1:21" x14ac:dyDescent="0.25">
      <c r="A91" t="s">
        <v>100</v>
      </c>
      <c r="B91" s="26">
        <v>35641</v>
      </c>
      <c r="C91" s="9">
        <v>27011</v>
      </c>
      <c r="D91" s="15">
        <f>C91/Table4[[#This Row],[Enrolment]]</f>
        <v>0.75786313515333459</v>
      </c>
      <c r="E91" s="11">
        <v>27011</v>
      </c>
      <c r="F91" s="15">
        <f>Table4[[#This Row],[21/10/2020 Registrations]]/Table4[[#This Row],[Enrolment]]</f>
        <v>0.75786313515333459</v>
      </c>
      <c r="G91" s="11">
        <v>29052</v>
      </c>
      <c r="H91" s="15">
        <f>Table4[[#This Row],[22/10/2020 Registrations]]/Table4[[#This Row],[Enrolment]]</f>
        <v>0.81512864397744167</v>
      </c>
      <c r="I91" s="11">
        <v>30595</v>
      </c>
      <c r="J91" s="15">
        <f>Table4[[#This Row],[23/10/2020 Registrations]]/Table4[[#This Row],[Enrolment]]</f>
        <v>0.85842148087876324</v>
      </c>
      <c r="K91" s="11">
        <v>31295</v>
      </c>
      <c r="L91" s="15">
        <f>Table4[[#This Row],[26/10/2020 Registrations]]/Table4[[#This Row],[Enrolment]]</f>
        <v>0.87806178277826097</v>
      </c>
      <c r="M91" s="11">
        <v>31415</v>
      </c>
      <c r="N91" s="15">
        <f>Table4[[#This Row],[27/10/2020 Registrations]]/Table4[[#This Row],[Enrolment]]</f>
        <v>0.88142869167531779</v>
      </c>
      <c r="O91" s="11">
        <v>31487</v>
      </c>
      <c r="P91" s="15">
        <f>Table4[[#This Row],[28/10/2020 Registrations]]/Table4[[#This Row],[Enrolment]]</f>
        <v>0.88344883701355181</v>
      </c>
      <c r="Q91" s="11">
        <v>31487</v>
      </c>
      <c r="R91" s="15">
        <f>Table4[[#This Row],[29/10/2020 Registrations]]/Table4[[#This Row],[Enrolment]]</f>
        <v>0.88344883701355181</v>
      </c>
      <c r="S91" s="11">
        <v>31487</v>
      </c>
      <c r="T91" s="15">
        <f>Table4[[#This Row],[30/10/2020 Registrations]]/Table4[[#This Row],[Enrolment]]</f>
        <v>0.88344883701355181</v>
      </c>
      <c r="U91" s="20" t="s">
        <v>18</v>
      </c>
    </row>
    <row r="92" spans="1:21" x14ac:dyDescent="0.25">
      <c r="A92" t="s">
        <v>101</v>
      </c>
      <c r="B92" s="26">
        <v>36034</v>
      </c>
      <c r="C92" s="9">
        <v>17712</v>
      </c>
      <c r="D92" s="15">
        <f>C92/Table4[[#This Row],[Enrolment]]</f>
        <v>0.49153577177110508</v>
      </c>
      <c r="E92" s="11">
        <v>17712</v>
      </c>
      <c r="F92" s="15">
        <f>Table4[[#This Row],[21/10/2020 Registrations]]/Table4[[#This Row],[Enrolment]]</f>
        <v>0.49153577177110508</v>
      </c>
      <c r="G92" s="11">
        <v>26696</v>
      </c>
      <c r="H92" s="15">
        <f>Table4[[#This Row],[22/10/2020 Registrations]]/Table4[[#This Row],[Enrolment]]</f>
        <v>0.7408558583559971</v>
      </c>
      <c r="I92" s="11">
        <v>29541</v>
      </c>
      <c r="J92" s="15">
        <f>Table4[[#This Row],[23/10/2020 Registrations]]/Table4[[#This Row],[Enrolment]]</f>
        <v>0.81980906921241048</v>
      </c>
      <c r="K92" s="11">
        <v>30549</v>
      </c>
      <c r="L92" s="15">
        <f>Table4[[#This Row],[26/10/2020 Registrations]]/Table4[[#This Row],[Enrolment]]</f>
        <v>0.84778264971970918</v>
      </c>
      <c r="M92" s="11">
        <v>30549</v>
      </c>
      <c r="N92" s="15">
        <f>Table4[[#This Row],[27/10/2020 Registrations]]/Table4[[#This Row],[Enrolment]]</f>
        <v>0.84778264971970918</v>
      </c>
      <c r="O92" s="11">
        <v>30836</v>
      </c>
      <c r="P92" s="15">
        <f>Table4[[#This Row],[28/10/2020 Registrations]]/Table4[[#This Row],[Enrolment]]</f>
        <v>0.85574734972525945</v>
      </c>
      <c r="Q92" s="11">
        <v>30836</v>
      </c>
      <c r="R92" s="15">
        <f>Table4[[#This Row],[29/10/2020 Registrations]]/Table4[[#This Row],[Enrolment]]</f>
        <v>0.85574734972525945</v>
      </c>
      <c r="S92" s="11">
        <v>30836</v>
      </c>
      <c r="T92" s="15">
        <f>Table4[[#This Row],[30/10/2020 Registrations]]/Table4[[#This Row],[Enrolment]]</f>
        <v>0.85574734972525945</v>
      </c>
      <c r="U92" s="20" t="s">
        <v>18</v>
      </c>
    </row>
    <row r="93" spans="1:21" x14ac:dyDescent="0.25">
      <c r="A93" t="s">
        <v>102</v>
      </c>
      <c r="B93" s="26">
        <v>34022</v>
      </c>
      <c r="C93" s="9">
        <v>19189</v>
      </c>
      <c r="D93" s="15">
        <f>C93/Table4[[#This Row],[Enrolment]]</f>
        <v>0.56401740050555527</v>
      </c>
      <c r="E93" s="11">
        <v>27372</v>
      </c>
      <c r="F93" s="15">
        <f>Table4[[#This Row],[21/10/2020 Registrations]]/Table4[[#This Row],[Enrolment]]</f>
        <v>0.80453823996237728</v>
      </c>
      <c r="G93" s="11">
        <v>28773</v>
      </c>
      <c r="H93" s="15">
        <f>Table4[[#This Row],[22/10/2020 Registrations]]/Table4[[#This Row],[Enrolment]]</f>
        <v>0.84571747692669452</v>
      </c>
      <c r="I93" s="11">
        <v>29283</v>
      </c>
      <c r="J93" s="15">
        <f>Table4[[#This Row],[23/10/2020 Registrations]]/Table4[[#This Row],[Enrolment]]</f>
        <v>0.86070777732055725</v>
      </c>
      <c r="K93" s="11">
        <v>29752</v>
      </c>
      <c r="L93" s="15">
        <f>Table4[[#This Row],[26/10/2020 Registrations]]/Table4[[#This Row],[Enrolment]]</f>
        <v>0.87449297513373703</v>
      </c>
      <c r="M93" s="11">
        <v>29888</v>
      </c>
      <c r="N93" s="15">
        <f>Table4[[#This Row],[27/10/2020 Registrations]]/Table4[[#This Row],[Enrolment]]</f>
        <v>0.87849038857210038</v>
      </c>
      <c r="O93" s="11">
        <v>29931</v>
      </c>
      <c r="P93" s="15">
        <f>Table4[[#This Row],[28/10/2020 Registrations]]/Table4[[#This Row],[Enrolment]]</f>
        <v>0.8797542766445241</v>
      </c>
      <c r="Q93" s="11">
        <v>29934</v>
      </c>
      <c r="R93" s="15">
        <f>Table4[[#This Row],[29/10/2020 Registrations]]/Table4[[#This Row],[Enrolment]]</f>
        <v>0.87984245488213508</v>
      </c>
      <c r="S93" s="11">
        <v>29934</v>
      </c>
      <c r="T93" s="15">
        <f>Table4[[#This Row],[30/10/2020 Registrations]]/Table4[[#This Row],[Enrolment]]</f>
        <v>0.87984245488213508</v>
      </c>
      <c r="U93" s="20" t="s">
        <v>18</v>
      </c>
    </row>
    <row r="94" spans="1:21" x14ac:dyDescent="0.25">
      <c r="A94" t="s">
        <v>103</v>
      </c>
      <c r="B94" s="26">
        <v>37423</v>
      </c>
      <c r="C94" s="9">
        <v>31158</v>
      </c>
      <c r="D94" s="15">
        <f>C94/Table4[[#This Row],[Enrolment]]</f>
        <v>0.83258958394570182</v>
      </c>
      <c r="E94" s="11">
        <v>31320</v>
      </c>
      <c r="F94" s="15">
        <f>Table4[[#This Row],[21/10/2020 Registrations]]/Table4[[#This Row],[Enrolment]]</f>
        <v>0.83691847259706598</v>
      </c>
      <c r="G94" s="11">
        <v>31806</v>
      </c>
      <c r="H94" s="15">
        <f>Table4[[#This Row],[22/10/2020 Registrations]]/Table4[[#This Row],[Enrolment]]</f>
        <v>0.84990513855115835</v>
      </c>
      <c r="I94" s="11">
        <v>32634</v>
      </c>
      <c r="J94" s="15">
        <f>Table4[[#This Row],[23/10/2020 Registrations]]/Table4[[#This Row],[Enrolment]]</f>
        <v>0.8720305694359084</v>
      </c>
      <c r="K94" s="11">
        <v>32795</v>
      </c>
      <c r="L94" s="15">
        <f>Table4[[#This Row],[26/10/2020 Registrations]]/Table4[[#This Row],[Enrolment]]</f>
        <v>0.87633273655238753</v>
      </c>
      <c r="M94" s="11">
        <v>32973</v>
      </c>
      <c r="N94" s="15">
        <f>Table4[[#This Row],[27/10/2020 Registrations]]/Table4[[#This Row],[Enrolment]]</f>
        <v>0.8810891697619111</v>
      </c>
      <c r="O94" s="11">
        <v>33047</v>
      </c>
      <c r="P94" s="15">
        <f>Table4[[#This Row],[28/10/2020 Registrations]]/Table4[[#This Row],[Enrolment]]</f>
        <v>0.88306656334339839</v>
      </c>
      <c r="Q94" s="11">
        <v>33055</v>
      </c>
      <c r="R94" s="15">
        <f>Table4[[#This Row],[29/10/2020 Registrations]]/Table4[[#This Row],[Enrolment]]</f>
        <v>0.88328033562247821</v>
      </c>
      <c r="S94" s="11">
        <v>33055</v>
      </c>
      <c r="T94" s="15">
        <f>Table4[[#This Row],[30/10/2020 Registrations]]/Table4[[#This Row],[Enrolment]]</f>
        <v>0.88328033562247821</v>
      </c>
      <c r="U94" s="20" t="s">
        <v>18</v>
      </c>
    </row>
    <row r="95" spans="1:21" x14ac:dyDescent="0.25">
      <c r="A95" t="s">
        <v>104</v>
      </c>
      <c r="B95" s="26">
        <v>37750</v>
      </c>
      <c r="C95" s="9">
        <v>24588</v>
      </c>
      <c r="D95" s="15">
        <f>C95/Table4[[#This Row],[Enrolment]]</f>
        <v>0.65133774834437086</v>
      </c>
      <c r="E95" s="11">
        <v>24588</v>
      </c>
      <c r="F95" s="15">
        <f>Table4[[#This Row],[21/10/2020 Registrations]]/Table4[[#This Row],[Enrolment]]</f>
        <v>0.65133774834437086</v>
      </c>
      <c r="G95" s="11">
        <v>30677</v>
      </c>
      <c r="H95" s="15">
        <f>Table4[[#This Row],[22/10/2020 Registrations]]/Table4[[#This Row],[Enrolment]]</f>
        <v>0.81263576158940398</v>
      </c>
      <c r="I95" s="11">
        <v>32916</v>
      </c>
      <c r="J95" s="15">
        <f>Table4[[#This Row],[23/10/2020 Registrations]]/Table4[[#This Row],[Enrolment]]</f>
        <v>0.87194701986754963</v>
      </c>
      <c r="K95" s="11">
        <v>32916</v>
      </c>
      <c r="L95" s="15">
        <f>Table4[[#This Row],[26/10/2020 Registrations]]/Table4[[#This Row],[Enrolment]]</f>
        <v>0.87194701986754963</v>
      </c>
      <c r="M95" s="11">
        <v>33290</v>
      </c>
      <c r="N95" s="15">
        <f>Table4[[#This Row],[27/10/2020 Registrations]]/Table4[[#This Row],[Enrolment]]</f>
        <v>0.88185430463576164</v>
      </c>
      <c r="O95" s="11">
        <v>33423</v>
      </c>
      <c r="P95" s="15">
        <f>Table4[[#This Row],[28/10/2020 Registrations]]/Table4[[#This Row],[Enrolment]]</f>
        <v>0.88537748344370859</v>
      </c>
      <c r="Q95" s="11">
        <v>33440</v>
      </c>
      <c r="R95" s="15">
        <f>Table4[[#This Row],[29/10/2020 Registrations]]/Table4[[#This Row],[Enrolment]]</f>
        <v>0.88582781456953641</v>
      </c>
      <c r="S95" s="11">
        <v>33440</v>
      </c>
      <c r="T95" s="15">
        <f>Table4[[#This Row],[30/10/2020 Registrations]]/Table4[[#This Row],[Enrolment]]</f>
        <v>0.88582781456953641</v>
      </c>
      <c r="U95" s="20" t="s">
        <v>18</v>
      </c>
    </row>
    <row r="96" spans="1:21" x14ac:dyDescent="0.25">
      <c r="A96" t="s">
        <v>105</v>
      </c>
      <c r="B96" s="26">
        <v>35337</v>
      </c>
      <c r="C96" s="9">
        <v>18797</v>
      </c>
      <c r="D96" s="15">
        <f>C96/Table4[[#This Row],[Enrolment]]</f>
        <v>0.53193536519795115</v>
      </c>
      <c r="E96" s="11">
        <v>24597</v>
      </c>
      <c r="F96" s="15">
        <f>Table4[[#This Row],[21/10/2020 Registrations]]/Table4[[#This Row],[Enrolment]]</f>
        <v>0.69606927582986666</v>
      </c>
      <c r="G96" s="11">
        <v>28121</v>
      </c>
      <c r="H96" s="15">
        <f>Table4[[#This Row],[22/10/2020 Registrations]]/Table4[[#This Row],[Enrolment]]</f>
        <v>0.79579477601380988</v>
      </c>
      <c r="I96" s="11">
        <v>28121</v>
      </c>
      <c r="J96" s="15">
        <f>Table4[[#This Row],[23/10/2020 Registrations]]/Table4[[#This Row],[Enrolment]]</f>
        <v>0.79579477601380988</v>
      </c>
      <c r="K96" s="11">
        <v>29692</v>
      </c>
      <c r="L96" s="15">
        <f>Table4[[#This Row],[26/10/2020 Registrations]]/Table4[[#This Row],[Enrolment]]</f>
        <v>0.84025242663497179</v>
      </c>
      <c r="M96" s="11">
        <v>29692</v>
      </c>
      <c r="N96" s="15">
        <f>Table4[[#This Row],[27/10/2020 Registrations]]/Table4[[#This Row],[Enrolment]]</f>
        <v>0.84025242663497179</v>
      </c>
      <c r="O96" s="11">
        <v>29909</v>
      </c>
      <c r="P96" s="15">
        <f>Table4[[#This Row],[28/10/2020 Registrations]]/Table4[[#This Row],[Enrolment]]</f>
        <v>0.84639329880861425</v>
      </c>
      <c r="Q96" s="11">
        <v>29909</v>
      </c>
      <c r="R96" s="15">
        <f>Table4[[#This Row],[29/10/2020 Registrations]]/Table4[[#This Row],[Enrolment]]</f>
        <v>0.84639329880861425</v>
      </c>
      <c r="S96" s="11">
        <v>29909</v>
      </c>
      <c r="T96" s="15">
        <f>Table4[[#This Row],[30/10/2020 Registrations]]/Table4[[#This Row],[Enrolment]]</f>
        <v>0.84639329880861425</v>
      </c>
      <c r="U96" s="20" t="s">
        <v>18</v>
      </c>
    </row>
    <row r="97" spans="1:21" x14ac:dyDescent="0.25">
      <c r="A97" t="s">
        <v>106</v>
      </c>
      <c r="B97" s="26">
        <v>26386</v>
      </c>
      <c r="C97" s="9">
        <v>12837</v>
      </c>
      <c r="D97" s="15">
        <f>C97/Table4[[#This Row],[Enrolment]]</f>
        <v>0.48650799666489808</v>
      </c>
      <c r="E97" s="11">
        <v>18369</v>
      </c>
      <c r="F97" s="15">
        <f>Table4[[#This Row],[21/10/2020 Registrations]]/Table4[[#This Row],[Enrolment]]</f>
        <v>0.6961646327597969</v>
      </c>
      <c r="G97" s="11">
        <v>19831</v>
      </c>
      <c r="H97" s="15">
        <f>Table4[[#This Row],[22/10/2020 Registrations]]/Table4[[#This Row],[Enrolment]]</f>
        <v>0.75157280375956947</v>
      </c>
      <c r="I97" s="11">
        <v>20783</v>
      </c>
      <c r="J97" s="15">
        <f>Table4[[#This Row],[23/10/2020 Registrations]]/Table4[[#This Row],[Enrolment]]</f>
        <v>0.78765254301523535</v>
      </c>
      <c r="K97" s="11">
        <v>20890</v>
      </c>
      <c r="L97" s="15">
        <f>Table4[[#This Row],[26/10/2020 Registrations]]/Table4[[#This Row],[Enrolment]]</f>
        <v>0.79170772379292054</v>
      </c>
      <c r="M97" s="11">
        <v>21057</v>
      </c>
      <c r="N97" s="15">
        <f>Table4[[#This Row],[27/10/2020 Registrations]]/Table4[[#This Row],[Enrolment]]</f>
        <v>0.79803683771697109</v>
      </c>
      <c r="O97" s="11">
        <v>21102</v>
      </c>
      <c r="P97" s="15">
        <f>Table4[[#This Row],[28/10/2020 Registrations]]/Table4[[#This Row],[Enrolment]]</f>
        <v>0.79974228757674526</v>
      </c>
      <c r="Q97" s="11">
        <v>21102</v>
      </c>
      <c r="R97" s="15">
        <f>Table4[[#This Row],[29/10/2020 Registrations]]/Table4[[#This Row],[Enrolment]]</f>
        <v>0.79974228757674526</v>
      </c>
      <c r="S97" s="11">
        <v>21102</v>
      </c>
      <c r="T97" s="15">
        <f>Table4[[#This Row],[30/10/2020 Registrations]]/Table4[[#This Row],[Enrolment]]</f>
        <v>0.79974228757674526</v>
      </c>
      <c r="U97" s="20" t="s">
        <v>18</v>
      </c>
    </row>
    <row r="98" spans="1:21" x14ac:dyDescent="0.25">
      <c r="A98" t="s">
        <v>107</v>
      </c>
      <c r="B98" s="26">
        <v>29307</v>
      </c>
      <c r="C98" s="9">
        <v>10152</v>
      </c>
      <c r="D98" s="15">
        <f>C98/Table4[[#This Row],[Enrolment]]</f>
        <v>0.34640188350905926</v>
      </c>
      <c r="E98" s="11">
        <v>11994</v>
      </c>
      <c r="F98" s="15">
        <f>Table4[[#This Row],[21/10/2020 Registrations]]/Table4[[#This Row],[Enrolment]]</f>
        <v>0.40925376189988738</v>
      </c>
      <c r="G98" s="11">
        <v>15414</v>
      </c>
      <c r="H98" s="15">
        <f>Table4[[#This Row],[22/10/2020 Registrations]]/Table4[[#This Row],[Enrolment]]</f>
        <v>0.52594943187634358</v>
      </c>
      <c r="I98" s="11">
        <v>18280</v>
      </c>
      <c r="J98" s="15">
        <f>Table4[[#This Row],[23/10/2020 Registrations]]/Table4[[#This Row],[Enrolment]]</f>
        <v>0.62374176817825089</v>
      </c>
      <c r="K98" s="11">
        <v>23966</v>
      </c>
      <c r="L98" s="15">
        <f>Table4[[#This Row],[26/10/2020 Registrations]]/Table4[[#This Row],[Enrolment]]</f>
        <v>0.8177568498993415</v>
      </c>
      <c r="M98" s="11">
        <v>25532</v>
      </c>
      <c r="N98" s="15">
        <f>Table4[[#This Row],[27/10/2020 Registrations]]/Table4[[#This Row],[Enrolment]]</f>
        <v>0.87119118299382403</v>
      </c>
      <c r="O98" s="11">
        <v>25687</v>
      </c>
      <c r="P98" s="15">
        <f>Table4[[#This Row],[28/10/2020 Registrations]]/Table4[[#This Row],[Enrolment]]</f>
        <v>0.87648002183778617</v>
      </c>
      <c r="Q98" s="11">
        <v>25696</v>
      </c>
      <c r="R98" s="15">
        <f>Table4[[#This Row],[29/10/2020 Registrations]]/Table4[[#This Row],[Enrolment]]</f>
        <v>0.87678711570614531</v>
      </c>
      <c r="S98" s="11">
        <v>25709</v>
      </c>
      <c r="T98" s="15">
        <f>Table4[[#This Row],[30/10/2020 Registrations]]/Table4[[#This Row],[Enrolment]]</f>
        <v>0.87723069573821955</v>
      </c>
      <c r="U98" s="20" t="s">
        <v>18</v>
      </c>
    </row>
    <row r="99" spans="1:21" x14ac:dyDescent="0.25">
      <c r="A99" t="s">
        <v>108</v>
      </c>
      <c r="B99" s="26">
        <v>34157</v>
      </c>
      <c r="C99" s="9">
        <v>26031</v>
      </c>
      <c r="D99" s="15">
        <f>C99/Table4[[#This Row],[Enrolment]]</f>
        <v>0.76209854495418217</v>
      </c>
      <c r="E99" s="11">
        <v>26031</v>
      </c>
      <c r="F99" s="15">
        <f>Table4[[#This Row],[21/10/2020 Registrations]]/Table4[[#This Row],[Enrolment]]</f>
        <v>0.76209854495418217</v>
      </c>
      <c r="G99" s="11">
        <v>27540</v>
      </c>
      <c r="H99" s="15">
        <f>Table4[[#This Row],[22/10/2020 Registrations]]/Table4[[#This Row],[Enrolment]]</f>
        <v>0.80627689785402701</v>
      </c>
      <c r="I99" s="11">
        <v>27898</v>
      </c>
      <c r="J99" s="15">
        <f>Table4[[#This Row],[23/10/2020 Registrations]]/Table4[[#This Row],[Enrolment]]</f>
        <v>0.81675791199461312</v>
      </c>
      <c r="K99" s="11">
        <v>28198</v>
      </c>
      <c r="L99" s="15">
        <f>Table4[[#This Row],[26/10/2020 Registrations]]/Table4[[#This Row],[Enrolment]]</f>
        <v>0.82554088473812104</v>
      </c>
      <c r="M99" s="11">
        <v>28265</v>
      </c>
      <c r="N99" s="15">
        <f>Table4[[#This Row],[27/10/2020 Registrations]]/Table4[[#This Row],[Enrolment]]</f>
        <v>0.82750241531750446</v>
      </c>
      <c r="O99" s="11">
        <v>28536</v>
      </c>
      <c r="P99" s="15">
        <f>Table4[[#This Row],[28/10/2020 Registrations]]/Table4[[#This Row],[Enrolment]]</f>
        <v>0.83543636736247329</v>
      </c>
      <c r="Q99" s="11">
        <v>28536</v>
      </c>
      <c r="R99" s="15">
        <f>Table4[[#This Row],[29/10/2020 Registrations]]/Table4[[#This Row],[Enrolment]]</f>
        <v>0.83543636736247329</v>
      </c>
      <c r="S99" s="11">
        <v>28536</v>
      </c>
      <c r="T99" s="15">
        <f>Table4[[#This Row],[30/10/2020 Registrations]]/Table4[[#This Row],[Enrolment]]</f>
        <v>0.83543636736247329</v>
      </c>
      <c r="U99" s="20" t="s">
        <v>18</v>
      </c>
    </row>
    <row r="100" spans="1:21" x14ac:dyDescent="0.25">
      <c r="A100" t="s">
        <v>109</v>
      </c>
      <c r="B100" s="26">
        <v>34824</v>
      </c>
      <c r="C100" s="9">
        <v>27092</v>
      </c>
      <c r="D100" s="15">
        <f>C100/Table4[[#This Row],[Enrolment]]</f>
        <v>0.77796921663220764</v>
      </c>
      <c r="E100" s="11">
        <v>27675</v>
      </c>
      <c r="F100" s="15">
        <f>Table4[[#This Row],[21/10/2020 Registrations]]/Table4[[#This Row],[Enrolment]]</f>
        <v>0.79471054445210199</v>
      </c>
      <c r="G100" s="11">
        <v>28224</v>
      </c>
      <c r="H100" s="15">
        <f>Table4[[#This Row],[22/10/2020 Registrations]]/Table4[[#This Row],[Enrolment]]</f>
        <v>0.81047553411440387</v>
      </c>
      <c r="I100" s="11">
        <v>28839</v>
      </c>
      <c r="J100" s="15">
        <f>Table4[[#This Row],[23/10/2020 Registrations]]/Table4[[#This Row],[Enrolment]]</f>
        <v>0.82813576843556169</v>
      </c>
      <c r="K100" s="11">
        <v>29899</v>
      </c>
      <c r="L100" s="15">
        <f>Table4[[#This Row],[26/10/2020 Registrations]]/Table4[[#This Row],[Enrolment]]</f>
        <v>0.85857454628991503</v>
      </c>
      <c r="M100" s="11">
        <v>29899</v>
      </c>
      <c r="N100" s="15">
        <f>Table4[[#This Row],[27/10/2020 Registrations]]/Table4[[#This Row],[Enrolment]]</f>
        <v>0.85857454628991503</v>
      </c>
      <c r="O100" s="11">
        <v>29899</v>
      </c>
      <c r="P100" s="15">
        <f>Table4[[#This Row],[28/10/2020 Registrations]]/Table4[[#This Row],[Enrolment]]</f>
        <v>0.85857454628991503</v>
      </c>
      <c r="Q100" s="11">
        <v>29899</v>
      </c>
      <c r="R100" s="15">
        <f>Table4[[#This Row],[29/10/2020 Registrations]]/Table4[[#This Row],[Enrolment]]</f>
        <v>0.85857454628991503</v>
      </c>
      <c r="S100" s="11">
        <v>30315</v>
      </c>
      <c r="T100" s="15">
        <f>Table4[[#This Row],[30/10/2020 Registrations]]/Table4[[#This Row],[Enrolment]]</f>
        <v>0.8705203308063405</v>
      </c>
      <c r="U100" s="20" t="s">
        <v>18</v>
      </c>
    </row>
    <row r="101" spans="1:21" x14ac:dyDescent="0.25">
      <c r="A101" t="s">
        <v>110</v>
      </c>
      <c r="B101" s="27">
        <v>36787</v>
      </c>
      <c r="C101" s="9">
        <v>27373</v>
      </c>
      <c r="D101" s="15">
        <f>C101/Table4[[#This Row],[Enrolment]]</f>
        <v>0.74409438116726012</v>
      </c>
      <c r="E101" s="11">
        <v>28853</v>
      </c>
      <c r="F101" s="15">
        <f>Table4[[#This Row],[21/10/2020 Registrations]]/Table4[[#This Row],[Enrolment]]</f>
        <v>0.78432598472286408</v>
      </c>
      <c r="G101" s="11">
        <v>29391</v>
      </c>
      <c r="H101" s="15">
        <f>Table4[[#This Row],[22/10/2020 Registrations]]/Table4[[#This Row],[Enrolment]]</f>
        <v>0.7989507162856444</v>
      </c>
      <c r="I101" s="11">
        <v>29658</v>
      </c>
      <c r="J101" s="15">
        <f>Table4[[#This Row],[23/10/2020 Registrations]]/Table4[[#This Row],[Enrolment]]</f>
        <v>0.80620871503520264</v>
      </c>
      <c r="K101" s="11">
        <v>29793</v>
      </c>
      <c r="L101" s="15">
        <f>Table4[[#This Row],[26/10/2020 Registrations]]/Table4[[#This Row],[Enrolment]]</f>
        <v>0.80987848968385567</v>
      </c>
      <c r="M101" s="11">
        <v>29862</v>
      </c>
      <c r="N101" s="15">
        <f>Table4[[#This Row],[27/10/2020 Registrations]]/Table4[[#This Row],[Enrolment]]</f>
        <v>0.81175415228205616</v>
      </c>
      <c r="O101" s="11">
        <v>29910</v>
      </c>
      <c r="P101" s="15">
        <f>Table4[[#This Row],[28/10/2020 Registrations]]/Table4[[#This Row],[Enrolment]]</f>
        <v>0.81305896104602171</v>
      </c>
      <c r="Q101" s="11">
        <v>29910</v>
      </c>
      <c r="R101" s="15">
        <f>Table4[[#This Row],[29/10/2020 Registrations]]/Table4[[#This Row],[Enrolment]]</f>
        <v>0.81305896104602171</v>
      </c>
      <c r="S101" s="11">
        <v>29908</v>
      </c>
      <c r="T101" s="15">
        <f>Table4[[#This Row],[30/10/2020 Registrations]]/Table4[[#This Row],[Enrolment]]</f>
        <v>0.81300459401418979</v>
      </c>
      <c r="U101" s="20" t="s">
        <v>18</v>
      </c>
    </row>
    <row r="102" spans="1:21" x14ac:dyDescent="0.25">
      <c r="U102" s="5"/>
    </row>
  </sheetData>
  <mergeCells count="12">
    <mergeCell ref="A1:T1"/>
    <mergeCell ref="A4:L4"/>
    <mergeCell ref="C6:D6"/>
    <mergeCell ref="E6:F6"/>
    <mergeCell ref="K6:L6"/>
    <mergeCell ref="I6:J6"/>
    <mergeCell ref="G6:H6"/>
    <mergeCell ref="M6:N6"/>
    <mergeCell ref="O6:P6"/>
    <mergeCell ref="Q6:R6"/>
    <mergeCell ref="A3:B3"/>
    <mergeCell ref="S6:T6"/>
  </mergeCells>
  <phoneticPr fontId="7" type="noConversion"/>
  <pageMargins left="0.7" right="0.7" top="0.75" bottom="0.75" header="0.3" footer="0.3"/>
  <pageSetup paperSize="9" scale="71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6205D27EA864C847E630E8F3F4ACC" ma:contentTypeVersion="12" ma:contentTypeDescription="Create a new document." ma:contentTypeScope="" ma:versionID="dedb1ce649280bbb541e9a028fe2806d">
  <xsd:schema xmlns:xsd="http://www.w3.org/2001/XMLSchema" xmlns:xs="http://www.w3.org/2001/XMLSchema" xmlns:p="http://schemas.microsoft.com/office/2006/metadata/properties" xmlns:ns2="92f523de-1dc3-4746-a739-a31d28ea5580" xmlns:ns3="e41b52ae-880d-4fb8-8d82-51b0796aea4d" targetNamespace="http://schemas.microsoft.com/office/2006/metadata/properties" ma:root="true" ma:fieldsID="9ca5c36e0783243d192ebf0cbe0fea07" ns2:_="" ns3:_="">
    <xsd:import namespace="92f523de-1dc3-4746-a739-a31d28ea5580"/>
    <xsd:import namespace="e41b52ae-880d-4fb8-8d82-51b0796ae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523de-1dc3-4746-a739-a31d28ea5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EFDE9-7481-450C-ACC8-3F1B2CB01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8CD87-66A4-47C5-AB93-15ED6FAC39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934B6C-B4C4-48E9-8B75-9491DA620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523de-1dc3-4746-a739-a31d28ea5580"/>
    <ds:schemaRef ds:uri="e41b52ae-880d-4fb8-8d82-51b0796ae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Beamish</dc:creator>
  <cp:keywords/>
  <dc:description/>
  <cp:lastModifiedBy>Ramin Sabzbalouch</cp:lastModifiedBy>
  <cp:revision/>
  <dcterms:created xsi:type="dcterms:W3CDTF">2020-10-16T06:38:02Z</dcterms:created>
  <dcterms:modified xsi:type="dcterms:W3CDTF">2020-12-09T01:26:35Z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0x010100F0B6205D27EA864C847E630E8F3F4ACC</vt:lpwstr>
  </property>
</Properties>
</file>